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F:\株トークパフォーマンス表\20180524\"/>
    </mc:Choice>
  </mc:AlternateContent>
  <xr:revisionPtr revIDLastSave="0" documentId="8_{5D1883EF-D560-47DC-BFE9-3E20955829F1}" xr6:coauthVersionLast="40" xr6:coauthVersionMax="40" xr10:uidLastSave="{00000000-0000-0000-0000-000000000000}"/>
  <bookViews>
    <workbookView xWindow="0" yWindow="0" windowWidth="28800" windowHeight="12075" tabRatio="602" activeTab="2" xr2:uid="{00000000-000D-0000-FFFF-FFFF00000000}"/>
  </bookViews>
  <sheets>
    <sheet name="最新データ表" sheetId="273" r:id="rId1"/>
    <sheet name="Sheet3" sheetId="276" r:id="rId2"/>
    <sheet name="2018　短期　風林火山 大風林火山" sheetId="263" r:id="rId3"/>
  </sheets>
  <definedNames>
    <definedName name="_xlnm.Print_Area" localSheetId="2">'2018　短期　風林火山 大風林火山'!$F$2:$V$321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9" i="263" l="1"/>
  <c r="U149" i="263"/>
  <c r="T149" i="263"/>
  <c r="Q149" i="263"/>
  <c r="R149" i="263" s="1"/>
  <c r="M149" i="263"/>
  <c r="V148" i="263"/>
  <c r="U148" i="263"/>
  <c r="T148" i="263"/>
  <c r="Q148" i="263"/>
  <c r="R148" i="263" s="1"/>
  <c r="M148" i="263"/>
  <c r="V147" i="263"/>
  <c r="U147" i="263"/>
  <c r="T147" i="263"/>
  <c r="Q147" i="263"/>
  <c r="R147" i="263" s="1"/>
  <c r="M147" i="263"/>
  <c r="V146" i="263"/>
  <c r="U146" i="263"/>
  <c r="T146" i="263"/>
  <c r="Q146" i="263"/>
  <c r="R146" i="263" s="1"/>
  <c r="M146" i="263"/>
  <c r="V145" i="263"/>
  <c r="U145" i="263"/>
  <c r="T145" i="263"/>
  <c r="Q145" i="263"/>
  <c r="R145" i="263" s="1"/>
  <c r="M145" i="263"/>
  <c r="V144" i="263"/>
  <c r="U144" i="263"/>
  <c r="T144" i="263"/>
  <c r="Q144" i="263"/>
  <c r="R144" i="263" s="1"/>
  <c r="M144" i="263"/>
  <c r="V143" i="263"/>
  <c r="U143" i="263"/>
  <c r="T143" i="263"/>
  <c r="Q143" i="263"/>
  <c r="R143" i="263" s="1"/>
  <c r="M143" i="263"/>
  <c r="V142" i="263"/>
  <c r="U142" i="263"/>
  <c r="T142" i="263"/>
  <c r="Q142" i="263"/>
  <c r="R142" i="263" s="1"/>
  <c r="M142" i="263"/>
  <c r="V141" i="263"/>
  <c r="U141" i="263"/>
  <c r="T141" i="263"/>
  <c r="Q141" i="263"/>
  <c r="R141" i="263" s="1"/>
  <c r="M141" i="263"/>
  <c r="V140" i="263"/>
  <c r="U140" i="263"/>
  <c r="T140" i="263"/>
  <c r="Q140" i="263"/>
  <c r="R140" i="263" s="1"/>
  <c r="M140" i="263"/>
  <c r="V139" i="263"/>
  <c r="U139" i="263"/>
  <c r="T139" i="263"/>
  <c r="Q139" i="263"/>
  <c r="R139" i="263" s="1"/>
  <c r="M139" i="263"/>
  <c r="V138" i="263"/>
  <c r="U138" i="263"/>
  <c r="T138" i="263"/>
  <c r="Q138" i="263"/>
  <c r="R138" i="263" s="1"/>
  <c r="M138" i="263"/>
  <c r="V137" i="263"/>
  <c r="U137" i="263"/>
  <c r="T137" i="263"/>
  <c r="Q137" i="263"/>
  <c r="R137" i="263" s="1"/>
  <c r="M137" i="263"/>
  <c r="V136" i="263"/>
  <c r="U136" i="263"/>
  <c r="T136" i="263"/>
  <c r="Q136" i="263"/>
  <c r="R136" i="263" s="1"/>
  <c r="M136" i="263"/>
  <c r="V135" i="263"/>
  <c r="U135" i="263"/>
  <c r="T135" i="263"/>
  <c r="Q135" i="263"/>
  <c r="R135" i="263" s="1"/>
  <c r="M135" i="263"/>
  <c r="V134" i="263"/>
  <c r="U134" i="263"/>
  <c r="T134" i="263"/>
  <c r="Q134" i="263"/>
  <c r="R134" i="263" s="1"/>
  <c r="M134" i="263"/>
  <c r="V133" i="263"/>
  <c r="U133" i="263"/>
  <c r="T133" i="263"/>
  <c r="Q133" i="263"/>
  <c r="R133" i="263" s="1"/>
  <c r="S133" i="263" s="1"/>
  <c r="M133" i="263"/>
  <c r="V132" i="263"/>
  <c r="U132" i="263"/>
  <c r="T132" i="263"/>
  <c r="Q132" i="263"/>
  <c r="R132" i="263" s="1"/>
  <c r="M132" i="263"/>
  <c r="V131" i="263"/>
  <c r="U131" i="263"/>
  <c r="T131" i="263"/>
  <c r="Q131" i="263"/>
  <c r="R131" i="263" s="1"/>
  <c r="M131" i="263"/>
  <c r="V130" i="263"/>
  <c r="U130" i="263"/>
  <c r="T130" i="263"/>
  <c r="Q130" i="263"/>
  <c r="R130" i="263" s="1"/>
  <c r="M130" i="263"/>
  <c r="V129" i="263"/>
  <c r="U129" i="263"/>
  <c r="T129" i="263"/>
  <c r="Q129" i="263"/>
  <c r="R129" i="263" s="1"/>
  <c r="M129" i="263"/>
  <c r="V128" i="263"/>
  <c r="U128" i="263"/>
  <c r="T128" i="263"/>
  <c r="Q128" i="263"/>
  <c r="R128" i="263" s="1"/>
  <c r="M128" i="263"/>
  <c r="V127" i="263"/>
  <c r="U127" i="263"/>
  <c r="T127" i="263"/>
  <c r="Q127" i="263"/>
  <c r="R127" i="263" s="1"/>
  <c r="M127" i="263"/>
  <c r="V126" i="263"/>
  <c r="U126" i="263"/>
  <c r="T126" i="263"/>
  <c r="Q126" i="263"/>
  <c r="R126" i="263" s="1"/>
  <c r="M126" i="263"/>
  <c r="V125" i="263"/>
  <c r="U125" i="263"/>
  <c r="T125" i="263"/>
  <c r="Q125" i="263"/>
  <c r="R125" i="263" s="1"/>
  <c r="S125" i="263" s="1"/>
  <c r="M125" i="263"/>
  <c r="V124" i="263"/>
  <c r="U124" i="263"/>
  <c r="T124" i="263"/>
  <c r="Q124" i="263"/>
  <c r="R124" i="263" s="1"/>
  <c r="M124" i="263"/>
  <c r="S124" i="263" s="1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V119" i="263"/>
  <c r="U119" i="263"/>
  <c r="T119" i="263"/>
  <c r="Q119" i="263"/>
  <c r="R119" i="263" s="1"/>
  <c r="M119" i="263"/>
  <c r="V118" i="263"/>
  <c r="U118" i="263"/>
  <c r="T118" i="263"/>
  <c r="Q118" i="263"/>
  <c r="R118" i="263" s="1"/>
  <c r="M118" i="263"/>
  <c r="S121" i="263" l="1"/>
  <c r="S119" i="263"/>
  <c r="S126" i="263"/>
  <c r="S136" i="263"/>
  <c r="S148" i="263"/>
  <c r="S120" i="263"/>
  <c r="S146" i="263"/>
  <c r="S134" i="263"/>
  <c r="S141" i="263"/>
  <c r="S127" i="263"/>
  <c r="S139" i="263"/>
  <c r="S118" i="263"/>
  <c r="S131" i="263"/>
  <c r="S138" i="263"/>
  <c r="S145" i="263"/>
  <c r="S122" i="263"/>
  <c r="S129" i="263"/>
  <c r="S143" i="263"/>
  <c r="S132" i="263"/>
  <c r="S130" i="263"/>
  <c r="S123" i="263"/>
  <c r="S144" i="263"/>
  <c r="S128" i="263"/>
  <c r="S135" i="263"/>
  <c r="S140" i="263"/>
  <c r="S142" i="263"/>
  <c r="S137" i="263"/>
  <c r="S147" i="263"/>
  <c r="S149" i="263"/>
  <c r="V117" i="263"/>
  <c r="U117" i="263"/>
  <c r="T117" i="263"/>
  <c r="Q117" i="263"/>
  <c r="R117" i="263" s="1"/>
  <c r="M117" i="263"/>
  <c r="S117" i="263" l="1"/>
  <c r="Q27" i="263"/>
  <c r="Q28" i="263"/>
  <c r="Q29" i="263"/>
  <c r="Q30" i="263"/>
  <c r="Q31" i="263"/>
  <c r="V116" i="263" l="1"/>
  <c r="U116" i="263"/>
  <c r="T116" i="263"/>
  <c r="Q116" i="263"/>
  <c r="R116" i="263" s="1"/>
  <c r="M116" i="263"/>
  <c r="S116" i="263" l="1"/>
  <c r="V115" i="263"/>
  <c r="U115" i="263"/>
  <c r="T115" i="263"/>
  <c r="Q115" i="263"/>
  <c r="R115" i="263" s="1"/>
  <c r="M115" i="263"/>
  <c r="V114" i="263"/>
  <c r="U114" i="263"/>
  <c r="T114" i="263"/>
  <c r="Q114" i="263"/>
  <c r="R114" i="263" s="1"/>
  <c r="M114" i="263"/>
  <c r="S114" i="263" l="1"/>
  <c r="S115" i="263"/>
  <c r="V113" i="263" l="1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V111" i="263"/>
  <c r="U111" i="263"/>
  <c r="T111" i="263"/>
  <c r="Q111" i="263"/>
  <c r="R111" i="263" s="1"/>
  <c r="M111" i="263"/>
  <c r="V110" i="263"/>
  <c r="U110" i="263"/>
  <c r="T110" i="263"/>
  <c r="Q110" i="263"/>
  <c r="R110" i="263" s="1"/>
  <c r="M110" i="263"/>
  <c r="V109" i="263"/>
  <c r="U109" i="263"/>
  <c r="T109" i="263"/>
  <c r="Q109" i="263"/>
  <c r="R109" i="263" s="1"/>
  <c r="M109" i="263"/>
  <c r="V108" i="263"/>
  <c r="U108" i="263"/>
  <c r="T108" i="263"/>
  <c r="Q108" i="263"/>
  <c r="R108" i="263" s="1"/>
  <c r="M108" i="263"/>
  <c r="V107" i="263"/>
  <c r="U107" i="263"/>
  <c r="T107" i="263"/>
  <c r="Q107" i="263"/>
  <c r="R107" i="263" s="1"/>
  <c r="M107" i="263"/>
  <c r="S113" i="263" l="1"/>
  <c r="S110" i="263"/>
  <c r="S112" i="263"/>
  <c r="S111" i="263"/>
  <c r="S109" i="263"/>
  <c r="S108" i="263"/>
  <c r="S107" i="263"/>
  <c r="V106" i="263"/>
  <c r="U106" i="263"/>
  <c r="T106" i="263"/>
  <c r="Q106" i="263"/>
  <c r="R106" i="263" s="1"/>
  <c r="M106" i="263"/>
  <c r="V105" i="263"/>
  <c r="U105" i="263"/>
  <c r="T105" i="263"/>
  <c r="Q105" i="263"/>
  <c r="R105" i="263" s="1"/>
  <c r="M105" i="263"/>
  <c r="V104" i="263"/>
  <c r="U104" i="263"/>
  <c r="T104" i="263"/>
  <c r="Q104" i="263"/>
  <c r="R104" i="263" s="1"/>
  <c r="M104" i="263"/>
  <c r="V103" i="263"/>
  <c r="U103" i="263"/>
  <c r="T103" i="263"/>
  <c r="Q103" i="263"/>
  <c r="R103" i="263" s="1"/>
  <c r="M103" i="263"/>
  <c r="V102" i="263"/>
  <c r="U102" i="263"/>
  <c r="T102" i="263"/>
  <c r="Q102" i="263"/>
  <c r="R102" i="263" s="1"/>
  <c r="M102" i="263"/>
  <c r="V101" i="263"/>
  <c r="U101" i="263"/>
  <c r="T101" i="263"/>
  <c r="Q101" i="263"/>
  <c r="R101" i="263" s="1"/>
  <c r="M101" i="263"/>
  <c r="V100" i="263"/>
  <c r="U100" i="263"/>
  <c r="T100" i="263"/>
  <c r="Q100" i="263"/>
  <c r="R100" i="263" s="1"/>
  <c r="M100" i="263"/>
  <c r="V99" i="263"/>
  <c r="U99" i="263"/>
  <c r="T99" i="263"/>
  <c r="Q99" i="263"/>
  <c r="R99" i="263" s="1"/>
  <c r="M99" i="263"/>
  <c r="S101" i="263" l="1"/>
  <c r="S106" i="263"/>
  <c r="S99" i="263"/>
  <c r="S103" i="263"/>
  <c r="S100" i="263"/>
  <c r="S104" i="263"/>
  <c r="S102" i="263"/>
  <c r="S105" i="263"/>
  <c r="V98" i="263"/>
  <c r="U98" i="263"/>
  <c r="T98" i="263"/>
  <c r="Q98" i="263"/>
  <c r="R98" i="263" s="1"/>
  <c r="M98" i="263"/>
  <c r="S98" i="263" l="1"/>
  <c r="V97" i="263"/>
  <c r="U97" i="263"/>
  <c r="T97" i="263"/>
  <c r="Q97" i="263"/>
  <c r="R97" i="263" s="1"/>
  <c r="M97" i="263"/>
  <c r="S97" i="263" l="1"/>
  <c r="V96" i="263"/>
  <c r="U96" i="263"/>
  <c r="T96" i="263"/>
  <c r="Q96" i="263"/>
  <c r="R96" i="263" s="1"/>
  <c r="M96" i="263"/>
  <c r="V95" i="263"/>
  <c r="U95" i="263"/>
  <c r="T95" i="263"/>
  <c r="Q95" i="263"/>
  <c r="R95" i="263" s="1"/>
  <c r="M95" i="263"/>
  <c r="S95" i="263" l="1"/>
  <c r="S96" i="263"/>
  <c r="V94" i="263"/>
  <c r="U94" i="263"/>
  <c r="T94" i="263"/>
  <c r="Q94" i="263"/>
  <c r="R94" i="263" s="1"/>
  <c r="M94" i="263"/>
  <c r="S94" i="263" l="1"/>
  <c r="V93" i="263" l="1"/>
  <c r="U93" i="263"/>
  <c r="T93" i="263"/>
  <c r="Q93" i="263"/>
  <c r="R93" i="263" s="1"/>
  <c r="M93" i="263"/>
  <c r="S93" i="263" l="1"/>
  <c r="V92" i="263"/>
  <c r="U92" i="263"/>
  <c r="T92" i="263"/>
  <c r="Q92" i="263"/>
  <c r="R92" i="263" s="1"/>
  <c r="M92" i="263"/>
  <c r="V91" i="263"/>
  <c r="U91" i="263"/>
  <c r="T91" i="263"/>
  <c r="Q91" i="263"/>
  <c r="R91" i="263" s="1"/>
  <c r="M91" i="263"/>
  <c r="S92" i="263" l="1"/>
  <c r="S91" i="263"/>
  <c r="V90" i="263"/>
  <c r="U90" i="263"/>
  <c r="T90" i="263"/>
  <c r="Q90" i="263"/>
  <c r="R90" i="263" s="1"/>
  <c r="M90" i="263"/>
  <c r="S90" i="263" l="1"/>
  <c r="V89" i="263" l="1"/>
  <c r="U89" i="263"/>
  <c r="T89" i="263"/>
  <c r="Q89" i="263"/>
  <c r="R89" i="263" s="1"/>
  <c r="M89" i="263"/>
  <c r="S89" i="263" l="1"/>
  <c r="V88" i="263" l="1"/>
  <c r="U88" i="263"/>
  <c r="T88" i="263"/>
  <c r="Q88" i="263"/>
  <c r="R88" i="263" s="1"/>
  <c r="M88" i="263"/>
  <c r="S88" i="263" l="1"/>
  <c r="V87" i="263"/>
  <c r="U87" i="263"/>
  <c r="T87" i="263"/>
  <c r="Q87" i="263"/>
  <c r="R87" i="263" s="1"/>
  <c r="M87" i="263"/>
  <c r="S87" i="263" l="1"/>
  <c r="V86" i="263"/>
  <c r="U86" i="263"/>
  <c r="T86" i="263"/>
  <c r="Q86" i="263"/>
  <c r="R86" i="263" s="1"/>
  <c r="M86" i="263"/>
  <c r="S86" i="263" l="1"/>
  <c r="V85" i="263"/>
  <c r="U85" i="263"/>
  <c r="T85" i="263"/>
  <c r="Q85" i="263"/>
  <c r="R85" i="263" s="1"/>
  <c r="M85" i="263"/>
  <c r="V84" i="263"/>
  <c r="U84" i="263"/>
  <c r="T84" i="263"/>
  <c r="Q84" i="263"/>
  <c r="R84" i="263" s="1"/>
  <c r="M84" i="263"/>
  <c r="S85" i="263" l="1"/>
  <c r="S84" i="263"/>
  <c r="V83" i="263"/>
  <c r="U83" i="263"/>
  <c r="T83" i="263"/>
  <c r="Q83" i="263"/>
  <c r="R83" i="263" s="1"/>
  <c r="M83" i="263"/>
  <c r="V82" i="263"/>
  <c r="U82" i="263"/>
  <c r="T82" i="263"/>
  <c r="Q82" i="263"/>
  <c r="R82" i="263" s="1"/>
  <c r="M82" i="263"/>
  <c r="V81" i="263"/>
  <c r="U81" i="263"/>
  <c r="T81" i="263"/>
  <c r="Q81" i="263"/>
  <c r="R81" i="263" s="1"/>
  <c r="M81" i="263"/>
  <c r="V80" i="263"/>
  <c r="U80" i="263"/>
  <c r="T80" i="263"/>
  <c r="Q80" i="263"/>
  <c r="R80" i="263" s="1"/>
  <c r="M80" i="263"/>
  <c r="V79" i="263"/>
  <c r="U79" i="263"/>
  <c r="T79" i="263"/>
  <c r="Q79" i="263"/>
  <c r="R79" i="263" s="1"/>
  <c r="M79" i="263"/>
  <c r="S83" i="263" l="1"/>
  <c r="S81" i="263"/>
  <c r="S82" i="263"/>
  <c r="S80" i="263"/>
  <c r="S79" i="263"/>
  <c r="V78" i="263"/>
  <c r="U78" i="263"/>
  <c r="T78" i="263"/>
  <c r="Q78" i="263"/>
  <c r="R78" i="263" s="1"/>
  <c r="M78" i="263"/>
  <c r="S78" i="263" l="1"/>
  <c r="V77" i="263"/>
  <c r="U77" i="263"/>
  <c r="T77" i="263"/>
  <c r="Q77" i="263"/>
  <c r="R77" i="263" s="1"/>
  <c r="M77" i="263"/>
  <c r="V76" i="263"/>
  <c r="U76" i="263"/>
  <c r="T76" i="263"/>
  <c r="Q76" i="263"/>
  <c r="R76" i="263" s="1"/>
  <c r="M76" i="263"/>
  <c r="V75" i="263"/>
  <c r="U75" i="263"/>
  <c r="T75" i="263"/>
  <c r="Q75" i="263"/>
  <c r="R75" i="263" s="1"/>
  <c r="M75" i="263"/>
  <c r="S77" i="263" l="1"/>
  <c r="S75" i="263"/>
  <c r="S76" i="263"/>
  <c r="V74" i="263"/>
  <c r="U74" i="263"/>
  <c r="T74" i="263"/>
  <c r="Q74" i="263"/>
  <c r="R74" i="263" s="1"/>
  <c r="M74" i="263"/>
  <c r="S74" i="263" l="1"/>
  <c r="V73" i="263"/>
  <c r="U73" i="263"/>
  <c r="T73" i="263"/>
  <c r="Q73" i="263"/>
  <c r="R73" i="263" s="1"/>
  <c r="M73" i="263"/>
  <c r="V72" i="263"/>
  <c r="U72" i="263"/>
  <c r="T72" i="263"/>
  <c r="Q72" i="263"/>
  <c r="R72" i="263" s="1"/>
  <c r="M72" i="263"/>
  <c r="V71" i="263"/>
  <c r="U71" i="263"/>
  <c r="T71" i="263"/>
  <c r="Q71" i="263"/>
  <c r="R71" i="263" s="1"/>
  <c r="M71" i="263"/>
  <c r="S73" i="263" l="1"/>
  <c r="S71" i="263"/>
  <c r="S72" i="263"/>
  <c r="V70" i="263" l="1"/>
  <c r="U70" i="263"/>
  <c r="T70" i="263"/>
  <c r="Q70" i="263"/>
  <c r="R70" i="263" s="1"/>
  <c r="M70" i="263"/>
  <c r="V69" i="263"/>
  <c r="U69" i="263"/>
  <c r="T69" i="263"/>
  <c r="Q69" i="263"/>
  <c r="R69" i="263" s="1"/>
  <c r="M69" i="263"/>
  <c r="V68" i="263"/>
  <c r="U68" i="263"/>
  <c r="T68" i="263"/>
  <c r="Q68" i="263"/>
  <c r="R68" i="263" s="1"/>
  <c r="M68" i="263"/>
  <c r="S70" i="263" l="1"/>
  <c r="S69" i="263"/>
  <c r="S68" i="263"/>
  <c r="V67" i="263"/>
  <c r="U67" i="263"/>
  <c r="T67" i="263"/>
  <c r="Q67" i="263"/>
  <c r="R67" i="263" s="1"/>
  <c r="M67" i="263"/>
  <c r="V66" i="263"/>
  <c r="U66" i="263"/>
  <c r="T66" i="263"/>
  <c r="Q66" i="263"/>
  <c r="R66" i="263" s="1"/>
  <c r="M66" i="263"/>
  <c r="S67" i="263" l="1"/>
  <c r="S66" i="263"/>
  <c r="V64" i="263" l="1"/>
  <c r="U64" i="263"/>
  <c r="T64" i="263"/>
  <c r="Q64" i="263"/>
  <c r="R64" i="263" s="1"/>
  <c r="M64" i="263"/>
  <c r="V65" i="263"/>
  <c r="U65" i="263"/>
  <c r="T65" i="263"/>
  <c r="Q65" i="263"/>
  <c r="R65" i="263" s="1"/>
  <c r="M65" i="263"/>
  <c r="S65" i="263" l="1"/>
  <c r="S64" i="263"/>
  <c r="V63" i="263"/>
  <c r="U63" i="263"/>
  <c r="T63" i="263"/>
  <c r="Q63" i="263"/>
  <c r="R63" i="263" s="1"/>
  <c r="M63" i="263"/>
  <c r="S63" i="263" l="1"/>
  <c r="V62" i="263"/>
  <c r="U62" i="263"/>
  <c r="T62" i="263"/>
  <c r="Q62" i="263"/>
  <c r="R62" i="263" s="1"/>
  <c r="M62" i="263"/>
  <c r="S62" i="263" l="1"/>
  <c r="V61" i="263"/>
  <c r="U61" i="263"/>
  <c r="T61" i="263"/>
  <c r="Q61" i="263"/>
  <c r="R61" i="263" s="1"/>
  <c r="M61" i="263"/>
  <c r="S61" i="263" l="1"/>
  <c r="V60" i="263"/>
  <c r="U60" i="263"/>
  <c r="T60" i="263"/>
  <c r="Q60" i="263"/>
  <c r="R60" i="263" s="1"/>
  <c r="M60" i="263"/>
  <c r="S60" i="263" l="1"/>
  <c r="V59" i="263"/>
  <c r="U59" i="263"/>
  <c r="T59" i="263"/>
  <c r="Q59" i="263"/>
  <c r="R59" i="263" s="1"/>
  <c r="M59" i="263"/>
  <c r="S59" i="263" l="1"/>
  <c r="V58" i="263"/>
  <c r="U58" i="263"/>
  <c r="T58" i="263"/>
  <c r="Q58" i="263"/>
  <c r="R58" i="263" s="1"/>
  <c r="M58" i="263"/>
  <c r="V57" i="263"/>
  <c r="U57" i="263"/>
  <c r="T57" i="263"/>
  <c r="Q57" i="263"/>
  <c r="R57" i="263" s="1"/>
  <c r="M57" i="263"/>
  <c r="S58" i="263" l="1"/>
  <c r="S57" i="263"/>
  <c r="V56" i="263"/>
  <c r="U56" i="263"/>
  <c r="T56" i="263"/>
  <c r="Q56" i="263"/>
  <c r="R56" i="263" s="1"/>
  <c r="M56" i="263"/>
  <c r="S56" i="263" l="1"/>
  <c r="V55" i="263" l="1"/>
  <c r="U55" i="263"/>
  <c r="T55" i="263"/>
  <c r="Q55" i="263"/>
  <c r="R55" i="263" s="1"/>
  <c r="M55" i="263"/>
  <c r="S55" i="263" l="1"/>
  <c r="V54" i="263"/>
  <c r="U54" i="263"/>
  <c r="T54" i="263"/>
  <c r="Q54" i="263"/>
  <c r="R54" i="263" s="1"/>
  <c r="M54" i="263"/>
  <c r="V53" i="263"/>
  <c r="U53" i="263"/>
  <c r="T53" i="263"/>
  <c r="Q53" i="263"/>
  <c r="R53" i="263" s="1"/>
  <c r="M53" i="263"/>
  <c r="S54" i="263" l="1"/>
  <c r="S53" i="263"/>
  <c r="V52" i="263" l="1"/>
  <c r="U52" i="263"/>
  <c r="T52" i="263"/>
  <c r="Q52" i="263"/>
  <c r="R52" i="263" s="1"/>
  <c r="M52" i="263"/>
  <c r="V51" i="263"/>
  <c r="U51" i="263"/>
  <c r="T51" i="263"/>
  <c r="Q51" i="263"/>
  <c r="R51" i="263" s="1"/>
  <c r="M51" i="263"/>
  <c r="S52" i="263" l="1"/>
  <c r="S51" i="263"/>
  <c r="V50" i="263"/>
  <c r="U50" i="263"/>
  <c r="T50" i="263"/>
  <c r="Q50" i="263"/>
  <c r="R50" i="263" s="1"/>
  <c r="M50" i="263"/>
  <c r="T49" i="263"/>
  <c r="V49" i="263"/>
  <c r="U49" i="263"/>
  <c r="Q49" i="263"/>
  <c r="R49" i="263" s="1"/>
  <c r="M49" i="263"/>
  <c r="S50" i="263" l="1"/>
  <c r="S49" i="263"/>
  <c r="V48" i="263" l="1"/>
  <c r="U48" i="263"/>
  <c r="T48" i="263"/>
  <c r="Q48" i="263"/>
  <c r="R48" i="263" s="1"/>
  <c r="M48" i="263"/>
  <c r="S48" i="263" l="1"/>
  <c r="V47" i="263"/>
  <c r="U47" i="263"/>
  <c r="T47" i="263"/>
  <c r="Q47" i="263"/>
  <c r="R47" i="263" s="1"/>
  <c r="M47" i="263"/>
  <c r="S47" i="263" l="1"/>
  <c r="V46" i="263" l="1"/>
  <c r="U46" i="263"/>
  <c r="T46" i="263"/>
  <c r="Q46" i="263"/>
  <c r="R46" i="263" s="1"/>
  <c r="M46" i="263"/>
  <c r="S46" i="263" l="1"/>
  <c r="V45" i="263" l="1"/>
  <c r="U45" i="263"/>
  <c r="T45" i="263"/>
  <c r="Q45" i="263"/>
  <c r="R45" i="263" s="1"/>
  <c r="M45" i="263"/>
  <c r="S45" i="263" l="1"/>
  <c r="V44" i="263"/>
  <c r="U44" i="263"/>
  <c r="T44" i="263"/>
  <c r="Q44" i="263"/>
  <c r="R44" i="263" s="1"/>
  <c r="M44" i="263"/>
  <c r="S44" i="263" l="1"/>
  <c r="V43" i="263"/>
  <c r="U43" i="263"/>
  <c r="T43" i="263"/>
  <c r="Q43" i="263"/>
  <c r="R43" i="263" s="1"/>
  <c r="M43" i="263"/>
  <c r="S43" i="263" l="1"/>
  <c r="V42" i="263" l="1"/>
  <c r="U42" i="263"/>
  <c r="T42" i="263"/>
  <c r="Q42" i="263"/>
  <c r="R42" i="263" s="1"/>
  <c r="M42" i="263"/>
  <c r="V41" i="263"/>
  <c r="U41" i="263"/>
  <c r="T41" i="263"/>
  <c r="Q41" i="263"/>
  <c r="R41" i="263" s="1"/>
  <c r="M41" i="263"/>
  <c r="S42" i="263" l="1"/>
  <c r="S41" i="263"/>
  <c r="V40" i="263"/>
  <c r="U40" i="263"/>
  <c r="T40" i="263"/>
  <c r="Q40" i="263"/>
  <c r="R40" i="263" s="1"/>
  <c r="M40" i="263"/>
  <c r="V39" i="263"/>
  <c r="U39" i="263"/>
  <c r="T39" i="263"/>
  <c r="Q39" i="263"/>
  <c r="R39" i="263" s="1"/>
  <c r="M39" i="263"/>
  <c r="S39" i="263" l="1"/>
  <c r="S40" i="263"/>
  <c r="V38" i="263" l="1"/>
  <c r="U38" i="263"/>
  <c r="T38" i="263"/>
  <c r="Q38" i="263"/>
  <c r="R38" i="263" s="1"/>
  <c r="M38" i="263"/>
  <c r="S38" i="263" l="1"/>
  <c r="V37" i="263"/>
  <c r="U37" i="263"/>
  <c r="T37" i="263"/>
  <c r="Q37" i="263"/>
  <c r="R37" i="263" s="1"/>
  <c r="M37" i="263"/>
  <c r="S37" i="263" l="1"/>
  <c r="V36" i="263"/>
  <c r="U36" i="263"/>
  <c r="T36" i="263"/>
  <c r="Q36" i="263"/>
  <c r="R36" i="263" s="1"/>
  <c r="M36" i="263"/>
  <c r="S36" i="263" l="1"/>
  <c r="V35" i="263" l="1"/>
  <c r="U35" i="263"/>
  <c r="T35" i="263"/>
  <c r="Q35" i="263"/>
  <c r="R35" i="263" s="1"/>
  <c r="M35" i="263"/>
  <c r="S35" i="263" l="1"/>
  <c r="V34" i="263"/>
  <c r="U34" i="263"/>
  <c r="T34" i="263"/>
  <c r="Q34" i="263"/>
  <c r="R34" i="263" s="1"/>
  <c r="M34" i="263"/>
  <c r="S34" i="263" l="1"/>
  <c r="V33" i="263" l="1"/>
  <c r="U33" i="263"/>
  <c r="T33" i="263"/>
  <c r="Q33" i="263"/>
  <c r="R33" i="263" s="1"/>
  <c r="M33" i="263"/>
  <c r="S33" i="263" l="1"/>
  <c r="V32" i="263"/>
  <c r="U32" i="263"/>
  <c r="T32" i="263"/>
  <c r="Q32" i="263"/>
  <c r="R32" i="263" s="1"/>
  <c r="M32" i="263"/>
  <c r="S32" i="263" l="1"/>
  <c r="V31" i="263" l="1"/>
  <c r="U31" i="263"/>
  <c r="T31" i="263"/>
  <c r="R31" i="263"/>
  <c r="M31" i="263"/>
  <c r="S31" i="263" l="1"/>
  <c r="V30" i="263" l="1"/>
  <c r="U30" i="263"/>
  <c r="T30" i="263"/>
  <c r="R30" i="263"/>
  <c r="M30" i="263"/>
  <c r="V29" i="263"/>
  <c r="U29" i="263"/>
  <c r="T29" i="263"/>
  <c r="R29" i="263"/>
  <c r="M29" i="263"/>
  <c r="S29" i="263" l="1"/>
  <c r="S30" i="263"/>
  <c r="V27" i="263"/>
  <c r="V28" i="263" l="1"/>
  <c r="U28" i="263"/>
  <c r="T28" i="263"/>
  <c r="R28" i="263"/>
  <c r="M28" i="263"/>
  <c r="S28" i="263" l="1"/>
  <c r="U27" i="263" l="1"/>
  <c r="T27" i="263"/>
  <c r="R27" i="263"/>
  <c r="M27" i="263"/>
  <c r="S27" i="263" l="1"/>
  <c r="S321" i="263" l="1"/>
  <c r="T321" i="263" s="1"/>
  <c r="T324" i="263" s="1"/>
  <c r="F27" i="263" l="1"/>
  <c r="F28" i="263" s="1"/>
  <c r="F29" i="263" s="1"/>
  <c r="F30" i="263" s="1"/>
  <c r="F31" i="263" s="1"/>
  <c r="F32" i="263" l="1"/>
  <c r="F33" i="263" s="1"/>
  <c r="F34" i="263" s="1"/>
  <c r="F35" i="263" s="1"/>
  <c r="F36" i="263" s="1"/>
  <c r="F37" i="263" l="1"/>
  <c r="F38" i="263" s="1"/>
  <c r="F39" i="263" s="1"/>
  <c r="F40" i="263" s="1"/>
  <c r="F41" i="263" l="1"/>
  <c r="F42" i="263" s="1"/>
  <c r="F43" i="263" s="1"/>
  <c r="F44" i="263" s="1"/>
  <c r="F45" i="263" s="1"/>
  <c r="F46" i="263" s="1"/>
  <c r="F47" i="263" s="1"/>
  <c r="F48" i="263" s="1"/>
  <c r="F49" i="263" s="1"/>
  <c r="F50" i="263" s="1"/>
  <c r="F51" i="263" s="1"/>
  <c r="F52" i="263" s="1"/>
  <c r="F53" i="263" s="1"/>
  <c r="F54" i="263" s="1"/>
  <c r="F55" i="263" l="1"/>
  <c r="F56" i="263" l="1"/>
  <c r="F57" i="263" s="1"/>
  <c r="F58" i="263" s="1"/>
  <c r="F59" i="263" s="1"/>
  <c r="F60" i="263" s="1"/>
  <c r="F61" i="263" s="1"/>
  <c r="F62" i="263" s="1"/>
  <c r="F63" i="263" s="1"/>
  <c r="F64" i="263" s="1"/>
  <c r="F65" i="263" s="1"/>
  <c r="F66" i="263" s="1"/>
  <c r="F67" i="263" s="1"/>
  <c r="F68" i="263" s="1"/>
  <c r="F69" i="263" s="1"/>
  <c r="F70" i="263" s="1"/>
  <c r="F71" i="263" s="1"/>
  <c r="F72" i="263" s="1"/>
  <c r="F73" i="263" s="1"/>
  <c r="F74" i="263" s="1"/>
  <c r="F75" i="263" s="1"/>
  <c r="F76" i="263" s="1"/>
  <c r="F77" i="263" s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</calcChain>
</file>

<file path=xl/sharedStrings.xml><?xml version="1.0" encoding="utf-8"?>
<sst xmlns="http://schemas.openxmlformats.org/spreadsheetml/2006/main" count="342" uniqueCount="236">
  <si>
    <t>高値</t>
    <rPh sb="0" eb="2">
      <t>タカネ</t>
    </rPh>
    <phoneticPr fontId="1"/>
  </si>
  <si>
    <t>掲載日</t>
    <rPh sb="0" eb="3">
      <t>ケイサイビ</t>
    </rPh>
    <phoneticPr fontId="1"/>
  </si>
  <si>
    <t xml:space="preserve">ｺｰﾄﾞ </t>
    <phoneticPr fontId="1"/>
  </si>
  <si>
    <t>株価</t>
    <rPh sb="0" eb="2">
      <t>カブカ</t>
    </rPh>
    <phoneticPr fontId="1"/>
  </si>
  <si>
    <t>名称</t>
  </si>
  <si>
    <t>＊無断転載禁止</t>
  </si>
  <si>
    <t>株数</t>
    <rPh sb="0" eb="2">
      <t>カブスウ</t>
    </rPh>
    <phoneticPr fontId="1"/>
  </si>
  <si>
    <t>金額</t>
    <rPh sb="0" eb="2">
      <t>キンガク</t>
    </rPh>
    <phoneticPr fontId="1"/>
  </si>
  <si>
    <t>安値</t>
    <rPh sb="0" eb="2">
      <t>ヤスネ</t>
    </rPh>
    <phoneticPr fontId="1"/>
  </si>
  <si>
    <t xml:space="preserve">
</t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</si>
  <si>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</si>
  <si>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</si>
  <si>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</si>
  <si>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</si>
  <si>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</si>
  <si>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</si>
  <si>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</si>
  <si>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</si>
  <si>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</si>
  <si>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</si>
  <si>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</si>
  <si>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</si>
  <si>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</si>
  <si>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</si>
  <si>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</si>
  <si>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</si>
  <si>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所属部区分</t>
  </si>
  <si>
    <t>前日比(率)</t>
  </si>
  <si>
    <t>調整済年初来高値日付</t>
  </si>
  <si>
    <t>調整済年初来高値</t>
  </si>
  <si>
    <t>１部</t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</si>
  <si>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</si>
  <si>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</si>
  <si>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7745/T</t>
  </si>
  <si>
    <t>Ａ＆Ｄ</t>
  </si>
  <si>
    <t>A&amp;D</t>
    <phoneticPr fontId="1"/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</si>
  <si>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</si>
  <si>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</si>
  <si>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</si>
  <si>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</si>
  <si>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</si>
  <si>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</si>
  <si>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</si>
  <si>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</si>
  <si>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</si>
  <si>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</si>
  <si>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</si>
  <si>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</si>
  <si>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</si>
  <si>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</si>
  <si>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大風林火山は設定値×93％で手仕舞い。</t>
    <rPh sb="0" eb="5">
      <t>ダイフウリンカザン</t>
    </rPh>
    <rPh sb="6" eb="9">
      <t>セッテイチ</t>
    </rPh>
    <rPh sb="14" eb="17">
      <t>テジマ</t>
    </rPh>
    <phoneticPr fontId="1"/>
  </si>
  <si>
    <t>その他製品</t>
  </si>
  <si>
    <t>卸売業</t>
  </si>
  <si>
    <t>河合楽器</t>
    <rPh sb="0" eb="2">
      <t>カワイ</t>
    </rPh>
    <rPh sb="2" eb="4">
      <t>ガッキ</t>
    </rPh>
    <phoneticPr fontId="1"/>
  </si>
  <si>
    <t>ウェルビー</t>
    <phoneticPr fontId="1"/>
  </si>
  <si>
    <t>Wismettac</t>
    <phoneticPr fontId="1"/>
  </si>
  <si>
    <t>Nikkeiﾀﾞﾌﾞﾙｲﾝﾊﾞｰｽ</t>
    <phoneticPr fontId="1"/>
  </si>
  <si>
    <t>(スタンス　基本目線　短期トレード　状況に応じて持続、または手仕舞いの判断とする。短中期の手仕舞い基準　設定値より7％マイナスを想定。)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4" eb="66">
      <t>ソウテイ</t>
    </rPh>
    <phoneticPr fontId="1"/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</si>
  <si>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</si>
  <si>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</si>
  <si>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</si>
  <si>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</si>
  <si>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</si>
  <si>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</si>
  <si>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</si>
  <si>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</si>
  <si>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</si>
  <si>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インターアクション</t>
    <phoneticPr fontId="1"/>
  </si>
  <si>
    <t>インスペック</t>
    <phoneticPr fontId="1"/>
  </si>
  <si>
    <t>セレス</t>
    <phoneticPr fontId="1"/>
  </si>
  <si>
    <t>マネーパートナーズ</t>
    <phoneticPr fontId="1"/>
  </si>
  <si>
    <t>テルモ</t>
    <phoneticPr fontId="1"/>
  </si>
  <si>
    <t>インフォマート</t>
    <phoneticPr fontId="1"/>
  </si>
  <si>
    <t>MDV</t>
    <phoneticPr fontId="1"/>
  </si>
  <si>
    <t>ソニー</t>
    <phoneticPr fontId="1"/>
  </si>
  <si>
    <t>日通</t>
    <rPh sb="0" eb="2">
      <t>ニッツウ</t>
    </rPh>
    <phoneticPr fontId="1"/>
  </si>
  <si>
    <t>ラサ工業</t>
    <rPh sb="2" eb="4">
      <t>コウギョウ</t>
    </rPh>
    <phoneticPr fontId="1"/>
  </si>
  <si>
    <t>村田製作所</t>
    <rPh sb="0" eb="5">
      <t>ムラタセイサクショ</t>
    </rPh>
    <phoneticPr fontId="1"/>
  </si>
  <si>
    <t>T&amp;Gニーズ</t>
    <phoneticPr fontId="1"/>
  </si>
  <si>
    <t>シマノ</t>
    <phoneticPr fontId="1"/>
  </si>
  <si>
    <t>資生堂</t>
    <rPh sb="0" eb="3">
      <t>シセイドウ</t>
    </rPh>
    <phoneticPr fontId="1"/>
  </si>
  <si>
    <t>シェアリング</t>
    <phoneticPr fontId="1"/>
  </si>
  <si>
    <t>東芝</t>
    <rPh sb="0" eb="2">
      <t>トウシバ</t>
    </rPh>
    <phoneticPr fontId="1"/>
  </si>
  <si>
    <t>東京エレクトロン</t>
    <rPh sb="0" eb="2">
      <t>トウキョウ</t>
    </rPh>
    <phoneticPr fontId="1"/>
  </si>
  <si>
    <t>シンクロフード</t>
    <phoneticPr fontId="1"/>
  </si>
  <si>
    <t>昭和電工</t>
    <rPh sb="0" eb="2">
      <t>ショウワ</t>
    </rPh>
    <rPh sb="2" eb="4">
      <t>デンコウ</t>
    </rPh>
    <phoneticPr fontId="1"/>
  </si>
  <si>
    <t>LINE</t>
    <phoneticPr fontId="1"/>
  </si>
  <si>
    <t>Nikkeiレバレッジ</t>
    <phoneticPr fontId="1"/>
  </si>
  <si>
    <t>楽天</t>
    <rPh sb="0" eb="2">
      <t>ラクテン</t>
    </rPh>
    <phoneticPr fontId="1"/>
  </si>
  <si>
    <t>浜松ホトニクス</t>
    <rPh sb="0" eb="2">
      <t>ハママツ</t>
    </rPh>
    <phoneticPr fontId="1"/>
  </si>
  <si>
    <t>日立建機</t>
    <rPh sb="0" eb="2">
      <t>ヒタチ</t>
    </rPh>
    <rPh sb="2" eb="4">
      <t>ケンキ</t>
    </rPh>
    <phoneticPr fontId="1"/>
  </si>
  <si>
    <t>ソフトバンク</t>
    <phoneticPr fontId="1"/>
  </si>
  <si>
    <t>DMG森精機</t>
    <rPh sb="3" eb="4">
      <t>モリ</t>
    </rPh>
    <rPh sb="4" eb="6">
      <t>セイキ</t>
    </rPh>
    <phoneticPr fontId="1"/>
  </si>
  <si>
    <t>ダイフク</t>
    <phoneticPr fontId="1"/>
  </si>
  <si>
    <t>三井住友FG</t>
    <rPh sb="0" eb="2">
      <t>ミツイ</t>
    </rPh>
    <rPh sb="2" eb="4">
      <t>スミトモ</t>
    </rPh>
    <phoneticPr fontId="1"/>
  </si>
  <si>
    <t>三菱UFJ</t>
    <rPh sb="0" eb="2">
      <t>ミツビシ</t>
    </rPh>
    <phoneticPr fontId="1"/>
  </si>
  <si>
    <t>大泉製作所</t>
    <rPh sb="0" eb="2">
      <t>オオイズミ</t>
    </rPh>
    <rPh sb="2" eb="5">
      <t>セイサクジョ</t>
    </rPh>
    <phoneticPr fontId="1"/>
  </si>
  <si>
    <t>HOYA</t>
    <phoneticPr fontId="1"/>
  </si>
  <si>
    <t>レーザーテック</t>
    <phoneticPr fontId="1"/>
  </si>
  <si>
    <t>ニコン</t>
    <phoneticPr fontId="1"/>
  </si>
  <si>
    <t>レオン自動機</t>
    <rPh sb="3" eb="6">
      <t>ジドウキ</t>
    </rPh>
    <phoneticPr fontId="1"/>
  </si>
  <si>
    <t>アトラエ</t>
    <phoneticPr fontId="1"/>
  </si>
  <si>
    <t>Vテクノロジー</t>
    <phoneticPr fontId="1"/>
  </si>
  <si>
    <t>ビリングシステム</t>
    <phoneticPr fontId="1"/>
  </si>
  <si>
    <t>PRTIMES</t>
    <phoneticPr fontId="1"/>
  </si>
  <si>
    <t>コーセー</t>
    <phoneticPr fontId="1"/>
  </si>
  <si>
    <t>東京エレク</t>
    <rPh sb="0" eb="2">
      <t>トウキョウ</t>
    </rPh>
    <phoneticPr fontId="1"/>
  </si>
  <si>
    <t>Vテク</t>
    <phoneticPr fontId="1"/>
  </si>
  <si>
    <t>NTTデータ</t>
    <phoneticPr fontId="1"/>
  </si>
  <si>
    <t>日電硝</t>
    <phoneticPr fontId="1"/>
  </si>
  <si>
    <t>日東電</t>
    <phoneticPr fontId="1"/>
  </si>
  <si>
    <t>アサヒインテック</t>
    <phoneticPr fontId="1"/>
  </si>
  <si>
    <t>アドテスト</t>
    <phoneticPr fontId="1"/>
  </si>
  <si>
    <t>平田機工</t>
    <rPh sb="0" eb="2">
      <t>ヒラタ</t>
    </rPh>
    <rPh sb="2" eb="4">
      <t>キコウ</t>
    </rPh>
    <phoneticPr fontId="1"/>
  </si>
  <si>
    <t>SUMCO</t>
    <phoneticPr fontId="1"/>
  </si>
  <si>
    <t>オープンドア</t>
    <phoneticPr fontId="1"/>
  </si>
  <si>
    <t>大泉製作所</t>
    <rPh sb="0" eb="5">
      <t>オオイズミセイサクジョ</t>
    </rPh>
    <phoneticPr fontId="1"/>
  </si>
  <si>
    <t>オプトHD</t>
    <phoneticPr fontId="1"/>
  </si>
  <si>
    <t>メディアドゥHD</t>
    <phoneticPr fontId="1"/>
  </si>
  <si>
    <t>システムリサーチ</t>
    <phoneticPr fontId="1"/>
  </si>
  <si>
    <t>アジアパイル</t>
    <phoneticPr fontId="1"/>
  </si>
  <si>
    <t>KHネオケム</t>
    <phoneticPr fontId="1"/>
  </si>
  <si>
    <t>メディアフラッグ</t>
    <phoneticPr fontId="1"/>
  </si>
  <si>
    <t>ロードスターキャピタル</t>
    <phoneticPr fontId="1"/>
  </si>
  <si>
    <t>夢の街創造委員会</t>
    <rPh sb="0" eb="1">
      <t>ユメ</t>
    </rPh>
    <rPh sb="2" eb="3">
      <t>マチ</t>
    </rPh>
    <rPh sb="3" eb="5">
      <t>ソウゾウ</t>
    </rPh>
    <rPh sb="5" eb="8">
      <t>イインカイ</t>
    </rPh>
    <phoneticPr fontId="1"/>
  </si>
  <si>
    <t>パピレス</t>
    <phoneticPr fontId="1"/>
  </si>
  <si>
    <t>キョウデン</t>
    <phoneticPr fontId="1"/>
  </si>
  <si>
    <t>MCJ</t>
    <phoneticPr fontId="1"/>
  </si>
  <si>
    <t>ローム</t>
    <phoneticPr fontId="1"/>
  </si>
  <si>
    <t>アドバンテスト</t>
    <phoneticPr fontId="1"/>
  </si>
  <si>
    <t>キーエンス</t>
    <phoneticPr fontId="1"/>
  </si>
  <si>
    <t>商船三井</t>
    <rPh sb="0" eb="4">
      <t>ショウセンミツイ</t>
    </rPh>
    <phoneticPr fontId="1"/>
  </si>
  <si>
    <t>ソースネクスト</t>
    <phoneticPr fontId="1"/>
  </si>
  <si>
    <t>王子紙</t>
    <rPh sb="0" eb="2">
      <t>オウジ</t>
    </rPh>
    <rPh sb="2" eb="3">
      <t>カミ</t>
    </rPh>
    <phoneticPr fontId="1"/>
  </si>
  <si>
    <t>小野薬品</t>
    <rPh sb="0" eb="4">
      <t>オノヤクヒン</t>
    </rPh>
    <phoneticPr fontId="1"/>
  </si>
  <si>
    <t>ヴィンクス</t>
    <phoneticPr fontId="1"/>
  </si>
  <si>
    <t>サインポスト</t>
    <phoneticPr fontId="1"/>
  </si>
  <si>
    <t>UUUM</t>
    <phoneticPr fontId="1"/>
  </si>
  <si>
    <t>オプトエレクトロニクス</t>
    <phoneticPr fontId="1"/>
  </si>
  <si>
    <t>ネオス</t>
    <phoneticPr fontId="1"/>
  </si>
  <si>
    <t>アルプス電気</t>
    <rPh sb="4" eb="6">
      <t>デンキ</t>
    </rPh>
    <phoneticPr fontId="1"/>
  </si>
  <si>
    <t>日産自動車</t>
    <rPh sb="0" eb="5">
      <t>ニッサンジドウシャ</t>
    </rPh>
    <phoneticPr fontId="1"/>
  </si>
  <si>
    <t>ダイキン工業</t>
    <rPh sb="4" eb="6">
      <t>コウギョウ</t>
    </rPh>
    <phoneticPr fontId="1"/>
  </si>
  <si>
    <t>ヤマトHD</t>
    <phoneticPr fontId="1"/>
  </si>
  <si>
    <t>コナミHD</t>
    <phoneticPr fontId="1"/>
  </si>
  <si>
    <t>ヤマハ</t>
    <phoneticPr fontId="1"/>
  </si>
  <si>
    <t>キッコーマン</t>
    <phoneticPr fontId="1"/>
  </si>
  <si>
    <t>トヨタ自動車</t>
    <rPh sb="3" eb="6">
      <t>ジドウシャ</t>
    </rPh>
    <phoneticPr fontId="1"/>
  </si>
  <si>
    <t>始値比(率)</t>
  </si>
  <si>
    <t>出来高</t>
  </si>
  <si>
    <t>売買代金</t>
  </si>
  <si>
    <t>高値比(率)</t>
  </si>
  <si>
    <t>5日移動平均値乖離率(ﾘｱﾙ)</t>
  </si>
  <si>
    <t>25日移動平均値乖離率(ﾘｱﾙ)</t>
  </si>
  <si>
    <t>75日移動平均値乖離率(ﾘｱﾙ)</t>
  </si>
  <si>
    <t>気配比(率)</t>
  </si>
  <si>
    <t>決算発表予定日</t>
  </si>
  <si>
    <t>情報・通信業</t>
  </si>
  <si>
    <t>4344/T</t>
  </si>
  <si>
    <t>ｿｰｽﾈｸｽﾄ</t>
  </si>
  <si>
    <t>3996/T</t>
  </si>
  <si>
    <t>ｻｲﾝﾎﾟｽﾄ</t>
  </si>
  <si>
    <t>7725/T</t>
  </si>
  <si>
    <t>ｲﾝﾀｱｸｼｮﾝ</t>
  </si>
  <si>
    <t>JQｽﾀﾝﾀﾞｰﾄﾞ</t>
  </si>
  <si>
    <t>電気機器</t>
  </si>
  <si>
    <t>6664/T</t>
  </si>
  <si>
    <t>ｵﾌﾟﾄｴﾚｸﾄ</t>
  </si>
  <si>
    <t>3784/T</t>
  </si>
  <si>
    <t>ｳﾞｨﾝｸｽ</t>
  </si>
  <si>
    <t>4755/T</t>
  </si>
  <si>
    <t>楽　天</t>
  </si>
  <si>
    <t>3990/T</t>
  </si>
  <si>
    <t>ＵＵＵＭ</t>
  </si>
  <si>
    <t>海運業</t>
  </si>
  <si>
    <t>9104/T</t>
  </si>
  <si>
    <t>商船三井</t>
  </si>
  <si>
    <t>6857/T</t>
  </si>
  <si>
    <t>ｱﾄﾞﾊﾞﾝﾃ</t>
  </si>
  <si>
    <t>機械</t>
  </si>
  <si>
    <t>6367/T</t>
  </si>
  <si>
    <t>ダイキン</t>
  </si>
  <si>
    <t>3627/T</t>
  </si>
  <si>
    <t>ネオス</t>
  </si>
  <si>
    <t>01月中旬</t>
  </si>
  <si>
    <t>銀行業</t>
  </si>
  <si>
    <t>8306/T</t>
  </si>
  <si>
    <t>三菱UFJ</t>
  </si>
  <si>
    <t>1570/T</t>
  </si>
  <si>
    <t>日経レバ</t>
  </si>
  <si>
    <t>食料品</t>
  </si>
  <si>
    <t>2801/T</t>
  </si>
  <si>
    <t>ｷｯｺｰﾏﾝ</t>
  </si>
  <si>
    <t>化学</t>
  </si>
  <si>
    <t>6988/T</t>
  </si>
  <si>
    <t>日東電</t>
  </si>
  <si>
    <t>8316/T</t>
  </si>
  <si>
    <t>三井住友</t>
  </si>
  <si>
    <t>9984/T</t>
  </si>
  <si>
    <t>ｿﾌﾄﾊﾞﾝｸG</t>
  </si>
  <si>
    <t>7731/T</t>
  </si>
  <si>
    <t>ニコン</t>
  </si>
  <si>
    <t>6770/T</t>
  </si>
  <si>
    <t>ｱﾙﾌﾟｽ</t>
  </si>
  <si>
    <t>パルプ・紙</t>
  </si>
  <si>
    <t>3861/T</t>
  </si>
  <si>
    <t>王子HD</t>
  </si>
  <si>
    <t>9766/T</t>
  </si>
  <si>
    <t>ｺﾅﾐ HD</t>
  </si>
  <si>
    <t>輸送用機器</t>
  </si>
  <si>
    <t>7201/T</t>
  </si>
  <si>
    <t>日産自</t>
  </si>
  <si>
    <t>陸運業</t>
  </si>
  <si>
    <t>9064/T</t>
  </si>
  <si>
    <t>ヤマトHD</t>
  </si>
  <si>
    <t>8035/T</t>
  </si>
  <si>
    <t>東ｴﾚｸ</t>
  </si>
  <si>
    <t>7203/T</t>
  </si>
  <si>
    <t>トヨタ</t>
  </si>
  <si>
    <t>医薬品</t>
  </si>
  <si>
    <t>4528/T</t>
  </si>
  <si>
    <t>小野薬</t>
  </si>
  <si>
    <t>6758/T</t>
  </si>
  <si>
    <t>ソニー</t>
  </si>
  <si>
    <t>4911/T</t>
  </si>
  <si>
    <t>資生堂</t>
  </si>
  <si>
    <t>7951/T</t>
  </si>
  <si>
    <t>ヤマハ</t>
  </si>
  <si>
    <t>後場 始値</t>
  </si>
  <si>
    <t>前場 高値</t>
  </si>
  <si>
    <r>
      <t>期間は1年、2017/12/06-2018/12/05まで。</t>
    </r>
    <r>
      <rPr>
        <b/>
        <sz val="11"/>
        <color rgb="FFFF0000"/>
        <rFont val="ＭＳ Ｐゴシック"/>
        <family val="3"/>
        <charset val="128"/>
      </rPr>
      <t>(下記が12月3日後場の仮想・パフォーマンス表）</t>
    </r>
    <rPh sb="0" eb="2">
      <t>キカン</t>
    </rPh>
    <rPh sb="4" eb="5">
      <t>ネン</t>
    </rPh>
    <rPh sb="31" eb="33">
      <t>カキ</t>
    </rPh>
    <rPh sb="36" eb="37">
      <t>ガツ</t>
    </rPh>
    <rPh sb="38" eb="39">
      <t>ニチ</t>
    </rPh>
    <rPh sb="39" eb="41">
      <t>ゴバ</t>
    </rPh>
    <rPh sb="42" eb="44">
      <t>カソウ</t>
    </rPh>
    <rPh sb="52" eb="53">
      <t>ヒョウ</t>
    </rPh>
    <phoneticPr fontId="1"/>
  </si>
  <si>
    <t>2018年パート2　最終損益</t>
    <rPh sb="10" eb="12">
      <t>サイシュウ</t>
    </rPh>
    <rPh sb="12" eb="14">
      <t>ソンエキ</t>
    </rPh>
    <phoneticPr fontId="1"/>
  </si>
  <si>
    <t>2018年パート1　最終損益</t>
    <rPh sb="10" eb="12">
      <t>サイシュウ</t>
    </rPh>
    <rPh sb="12" eb="14">
      <t>ソンエキ</t>
    </rPh>
    <phoneticPr fontId="1"/>
  </si>
  <si>
    <t>2018年・風林火山　最終損益</t>
    <rPh sb="6" eb="10">
      <t>フウリンカザン</t>
    </rPh>
    <rPh sb="11" eb="13">
      <t>サイシュウ</t>
    </rPh>
    <rPh sb="13" eb="15">
      <t>ソンエキ</t>
    </rPh>
    <phoneticPr fontId="1"/>
  </si>
  <si>
    <t>株トーク・風林火山のパフォーマンス表　（2018ver.2・5月22日スタート　12月3日後場寄り終了）</t>
    <rPh sb="0" eb="1">
      <t>カブ</t>
    </rPh>
    <rPh sb="5" eb="9">
      <t>フウリンカザン</t>
    </rPh>
    <rPh sb="17" eb="18">
      <t>ヒョウ</t>
    </rPh>
    <rPh sb="31" eb="32">
      <t>ガツ</t>
    </rPh>
    <rPh sb="34" eb="35">
      <t>ニチ</t>
    </rPh>
    <rPh sb="42" eb="43">
      <t>ガツ</t>
    </rPh>
    <rPh sb="44" eb="45">
      <t>ニチ</t>
    </rPh>
    <rPh sb="45" eb="47">
      <t>ゴバ</t>
    </rPh>
    <rPh sb="47" eb="48">
      <t>ヨ</t>
    </rPh>
    <rPh sb="49" eb="51">
      <t>シュウリョウ</t>
    </rPh>
    <phoneticPr fontId="1"/>
  </si>
  <si>
    <t>　☆　　風林火山リスト2017-2018(基本目線は短期トレード)☆</t>
    <rPh sb="4" eb="8">
      <t>フウリンカザン</t>
    </rPh>
    <rPh sb="21" eb="23">
      <t>キホン</t>
    </rPh>
    <rPh sb="23" eb="25">
      <t>メセン</t>
    </rPh>
    <rPh sb="26" eb="28">
      <t>タンキ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</si>
</sst>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/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</cellStyleXfs>
  <cellXfs count="1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9" fontId="9" fillId="0" borderId="0" xfId="0" applyNumberFormat="1" applyFont="1" applyAlignment="1">
      <alignment horizont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56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5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9" fillId="2" borderId="0" xfId="0" applyNumberFormat="1" applyFont="1" applyFill="1" applyBorder="1" applyAlignment="1">
      <alignment horizontal="center" vertical="center"/>
    </xf>
    <xf numFmtId="181" fontId="2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179" fontId="9" fillId="0" borderId="0" xfId="0" applyNumberFormat="1" applyFont="1" applyBorder="1" applyAlignment="1">
      <alignment horizontal="center"/>
    </xf>
    <xf numFmtId="0" fontId="7" fillId="0" borderId="0" xfId="0" applyFont="1" applyBorder="1">
      <alignment vertical="center"/>
    </xf>
    <xf numFmtId="6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Border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 applyBorder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 applyBorder="1">
      <alignment vertical="center"/>
    </xf>
    <xf numFmtId="189" fontId="0" fillId="2" borderId="0" xfId="0" applyNumberFormat="1" applyFill="1" applyBorder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85" fontId="2" fillId="2" borderId="0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7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8" fontId="16" fillId="0" borderId="5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79" fontId="2" fillId="2" borderId="5" xfId="0" applyNumberFormat="1" applyFont="1" applyFill="1" applyBorder="1" applyAlignment="1">
      <alignment horizontal="center" vertical="center"/>
    </xf>
    <xf numFmtId="188" fontId="2" fillId="2" borderId="5" xfId="0" applyNumberFormat="1" applyFont="1" applyFill="1" applyBorder="1" applyAlignment="1">
      <alignment horizontal="center" vertical="center"/>
    </xf>
    <xf numFmtId="56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87" fontId="0" fillId="0" borderId="3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8" fontId="16" fillId="0" borderId="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188" fontId="2" fillId="2" borderId="3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188" fontId="1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84" fontId="2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8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19" fillId="0" borderId="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6" fontId="18" fillId="2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Border="1" applyAlignment="1">
      <alignment horizontal="center" vertical="center"/>
    </xf>
    <xf numFmtId="182" fontId="0" fillId="2" borderId="0" xfId="0" applyNumberFormat="1" applyFill="1" applyBorder="1" applyAlignment="1">
      <alignment horizontal="center" vertical="center"/>
    </xf>
    <xf numFmtId="185" fontId="9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9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185" fontId="2" fillId="2" borderId="1" xfId="13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6" fontId="2" fillId="0" borderId="1" xfId="0" applyNumberFormat="1" applyFont="1" applyFill="1" applyBorder="1" applyAlignment="1">
      <alignment horizontal="center" vertical="center"/>
    </xf>
    <xf numFmtId="185" fontId="2" fillId="0" borderId="1" xfId="134" applyNumberFormat="1" applyFont="1" applyFill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56" fontId="2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86" fontId="2" fillId="6" borderId="1" xfId="0" applyNumberFormat="1" applyFont="1" applyFill="1" applyBorder="1" applyAlignment="1">
      <alignment horizontal="center" vertical="center"/>
    </xf>
    <xf numFmtId="187" fontId="0" fillId="6" borderId="1" xfId="0" applyNumberFormat="1" applyFill="1" applyBorder="1">
      <alignment vertical="center"/>
    </xf>
    <xf numFmtId="185" fontId="2" fillId="6" borderId="1" xfId="134" applyNumberFormat="1" applyFont="1" applyFill="1" applyBorder="1" applyAlignment="1">
      <alignment horizontal="center" vertical="center"/>
    </xf>
    <xf numFmtId="18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184" fontId="2" fillId="6" borderId="1" xfId="136" applyNumberFormat="1" applyFont="1" applyFill="1" applyBorder="1" applyAlignment="1">
      <alignment horizontal="center" vertical="center"/>
    </xf>
    <xf numFmtId="179" fontId="2" fillId="6" borderId="1" xfId="0" applyNumberFormat="1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87" fontId="0" fillId="0" borderId="1" xfId="0" applyNumberFormat="1" applyFill="1" applyBorder="1">
      <alignment vertical="center"/>
    </xf>
    <xf numFmtId="184" fontId="2" fillId="0" borderId="1" xfId="136" applyNumberFormat="1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185" fontId="2" fillId="2" borderId="0" xfId="1" applyNumberFormat="1" applyFont="1" applyFill="1" applyBorder="1" applyAlignment="1">
      <alignment vertical="center"/>
    </xf>
    <xf numFmtId="6" fontId="23" fillId="5" borderId="0" xfId="0" applyNumberFormat="1" applyFont="1" applyFill="1" applyAlignment="1">
      <alignment horizontal="center" vertical="center"/>
    </xf>
    <xf numFmtId="6" fontId="9" fillId="2" borderId="0" xfId="0" applyNumberFormat="1" applyFont="1" applyFill="1" applyBorder="1" applyAlignment="1">
      <alignment horizontal="center" vertical="center"/>
    </xf>
    <xf numFmtId="6" fontId="10" fillId="3" borderId="0" xfId="0" applyNumberFormat="1" applyFont="1" applyFill="1">
      <alignment vertical="center"/>
    </xf>
    <xf numFmtId="0" fontId="2" fillId="2" borderId="0" xfId="0" applyFont="1" applyFill="1" applyBorder="1">
      <alignment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168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FF"/>
      <color rgb="FFFF7C80"/>
      <color rgb="FF0000FF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26</v>
      </c>
      <c r="B1" t="s">
        <v>21</v>
      </c>
      <c r="C1" t="s">
        <v>22</v>
      </c>
      <c r="D1" t="s">
        <v>40</v>
      </c>
      <c r="E1" t="s">
        <v>23</v>
      </c>
      <c r="F1" t="s">
        <v>25</v>
      </c>
      <c r="G1" t="s">
        <v>36</v>
      </c>
      <c r="H1" t="s">
        <v>37</v>
      </c>
      <c r="I1" t="s">
        <v>24</v>
      </c>
      <c r="J1" t="s">
        <v>27</v>
      </c>
      <c r="K1" t="s">
        <v>31</v>
      </c>
      <c r="L1" t="s">
        <v>41</v>
      </c>
      <c r="M1" t="s">
        <v>28</v>
      </c>
      <c r="N1" t="s">
        <v>29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</row>
    <row r="2" spans="1:19" x14ac:dyDescent="0.15">
      <c r="A2" t="s">
        <v>39</v>
      </c>
      <c r="B2" t="s">
        <v>58</v>
      </c>
      <c r="C2" t="s">
        <v>59</v>
      </c>
      <c r="D2" t="s">
        <v>60</v>
      </c>
      <c r="E2" s="7">
        <v>1430</v>
      </c>
      <c r="F2" s="7">
        <v>1320</v>
      </c>
      <c r="G2" s="7">
        <v>1433</v>
      </c>
      <c r="H2" s="7">
        <v>1319</v>
      </c>
      <c r="I2">
        <v>111</v>
      </c>
      <c r="J2">
        <v>8.41</v>
      </c>
      <c r="K2">
        <v>45.5</v>
      </c>
      <c r="L2">
        <v>45.5</v>
      </c>
      <c r="M2" s="8">
        <v>43242</v>
      </c>
      <c r="N2">
        <v>1433</v>
      </c>
      <c r="O2">
        <v>26.93</v>
      </c>
      <c r="P2">
        <v>68.900000000000006</v>
      </c>
      <c r="Q2">
        <v>30.5</v>
      </c>
      <c r="R2" s="8">
        <v>43175</v>
      </c>
      <c r="S2">
        <v>1278.3</v>
      </c>
    </row>
    <row r="3" spans="1:19" x14ac:dyDescent="0.15">
      <c r="A3" t="s">
        <v>30</v>
      </c>
      <c r="B3" t="s">
        <v>61</v>
      </c>
      <c r="C3" t="s">
        <v>62</v>
      </c>
      <c r="D3" t="s">
        <v>52</v>
      </c>
      <c r="E3" s="7">
        <v>5050</v>
      </c>
      <c r="F3" s="7">
        <v>4900</v>
      </c>
      <c r="G3" s="7">
        <v>5070</v>
      </c>
      <c r="H3" s="7">
        <v>4870</v>
      </c>
      <c r="I3">
        <v>185</v>
      </c>
      <c r="J3">
        <v>3.8</v>
      </c>
      <c r="K3">
        <v>15.5</v>
      </c>
      <c r="L3">
        <v>9.4</v>
      </c>
      <c r="M3" s="8">
        <v>43242</v>
      </c>
      <c r="N3">
        <v>5070</v>
      </c>
      <c r="O3">
        <v>236.37</v>
      </c>
      <c r="P3">
        <v>327.5</v>
      </c>
      <c r="Q3">
        <v>348.4</v>
      </c>
      <c r="R3" s="8">
        <v>43153</v>
      </c>
      <c r="S3">
        <v>4605</v>
      </c>
    </row>
    <row r="4" spans="1:19" x14ac:dyDescent="0.15">
      <c r="A4" t="s">
        <v>30</v>
      </c>
      <c r="B4" t="s">
        <v>33</v>
      </c>
      <c r="C4" t="s">
        <v>34</v>
      </c>
      <c r="D4" t="s">
        <v>47</v>
      </c>
      <c r="E4" s="7">
        <v>1110</v>
      </c>
      <c r="F4" s="7">
        <v>1063</v>
      </c>
      <c r="G4" s="7">
        <v>1122</v>
      </c>
      <c r="H4" s="7">
        <v>1063</v>
      </c>
      <c r="I4">
        <v>47</v>
      </c>
      <c r="J4">
        <v>4.42</v>
      </c>
      <c r="K4">
        <v>11.9</v>
      </c>
      <c r="L4">
        <v>12</v>
      </c>
      <c r="M4" s="8">
        <v>43242</v>
      </c>
      <c r="N4">
        <v>1122</v>
      </c>
      <c r="O4">
        <v>89.22</v>
      </c>
      <c r="P4">
        <v>44.3</v>
      </c>
      <c r="Q4">
        <v>48.7</v>
      </c>
      <c r="R4" s="8">
        <v>43150</v>
      </c>
      <c r="S4">
        <v>897</v>
      </c>
    </row>
    <row r="5" spans="1:19" x14ac:dyDescent="0.15">
      <c r="A5" t="s">
        <v>30</v>
      </c>
      <c r="B5" t="s">
        <v>63</v>
      </c>
      <c r="C5" t="s">
        <v>64</v>
      </c>
      <c r="D5" t="s">
        <v>51</v>
      </c>
      <c r="E5" s="7">
        <v>5080</v>
      </c>
      <c r="F5" s="7">
        <v>5050</v>
      </c>
      <c r="G5" s="7">
        <v>5120</v>
      </c>
      <c r="H5" s="7">
        <v>5020</v>
      </c>
      <c r="I5">
        <v>10</v>
      </c>
      <c r="J5">
        <v>0.19</v>
      </c>
      <c r="K5">
        <v>20.6</v>
      </c>
      <c r="L5">
        <v>9</v>
      </c>
      <c r="M5" s="8">
        <v>43241</v>
      </c>
      <c r="N5">
        <v>5120</v>
      </c>
      <c r="O5">
        <v>224.17</v>
      </c>
      <c r="P5">
        <v>199.7</v>
      </c>
      <c r="Q5">
        <v>221.9</v>
      </c>
      <c r="R5" s="8">
        <v>43152</v>
      </c>
      <c r="S5">
        <v>2575</v>
      </c>
    </row>
    <row r="6" spans="1:19" x14ac:dyDescent="0.15">
      <c r="B6" t="s">
        <v>65</v>
      </c>
      <c r="C6" t="s">
        <v>66</v>
      </c>
      <c r="D6" t="s">
        <v>48</v>
      </c>
      <c r="E6" s="7">
        <v>1180</v>
      </c>
      <c r="F6" s="7">
        <v>1174</v>
      </c>
      <c r="G6" s="7">
        <v>1180</v>
      </c>
      <c r="H6" s="7">
        <v>1172</v>
      </c>
      <c r="I6">
        <v>7</v>
      </c>
      <c r="J6">
        <v>0.59</v>
      </c>
      <c r="M6" s="8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4FDA-D92F-4B50-B234-945F94FAFFCE}">
  <dimension ref="A1:T33"/>
  <sheetViews>
    <sheetView workbookViewId="0">
      <selection activeCell="J2" sqref="J2:J33"/>
    </sheetView>
  </sheetViews>
  <sheetFormatPr defaultRowHeight="13.5" x14ac:dyDescent="0.15"/>
  <cols>
    <col min="1" max="1" width="11" bestFit="1" customWidth="1"/>
    <col min="2" max="2" width="19.375" bestFit="1" customWidth="1"/>
    <col min="3" max="3" width="7.625" bestFit="1" customWidth="1"/>
    <col min="4" max="4" width="9.5" bestFit="1" customWidth="1"/>
    <col min="5" max="5" width="12.5" bestFit="1" customWidth="1"/>
    <col min="6" max="6" width="8.25" bestFit="1" customWidth="1"/>
    <col min="7" max="8" width="9.625" bestFit="1" customWidth="1"/>
    <col min="9" max="9" width="8.25" bestFit="1" customWidth="1"/>
    <col min="10" max="11" width="10.25" bestFit="1" customWidth="1"/>
    <col min="12" max="12" width="9.25" bestFit="1" customWidth="1"/>
    <col min="13" max="14" width="10.25" bestFit="1" customWidth="1"/>
    <col min="15" max="15" width="25.375" bestFit="1" customWidth="1"/>
    <col min="16" max="17" width="26.5" bestFit="1" customWidth="1"/>
    <col min="18" max="18" width="10.25" bestFit="1" customWidth="1"/>
    <col min="19" max="19" width="7.125" bestFit="1" customWidth="1"/>
    <col min="20" max="20" width="15.125" bestFit="1" customWidth="1"/>
  </cols>
  <sheetData>
    <row r="1" spans="1:20" x14ac:dyDescent="0.15">
      <c r="A1" t="s">
        <v>26</v>
      </c>
      <c r="B1" t="s">
        <v>40</v>
      </c>
      <c r="C1" t="s">
        <v>21</v>
      </c>
      <c r="D1" t="s">
        <v>22</v>
      </c>
      <c r="E1" t="s">
        <v>31</v>
      </c>
      <c r="F1" t="s">
        <v>23</v>
      </c>
      <c r="G1" t="s">
        <v>229</v>
      </c>
      <c r="H1" t="s">
        <v>228</v>
      </c>
      <c r="I1" t="s">
        <v>36</v>
      </c>
      <c r="J1" t="s">
        <v>27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24</v>
      </c>
      <c r="T1" t="s">
        <v>156</v>
      </c>
    </row>
    <row r="2" spans="1:20" x14ac:dyDescent="0.15">
      <c r="A2" t="s">
        <v>30</v>
      </c>
      <c r="B2" t="s">
        <v>157</v>
      </c>
      <c r="C2" t="s">
        <v>158</v>
      </c>
      <c r="D2" t="s">
        <v>159</v>
      </c>
      <c r="E2">
        <v>55.5</v>
      </c>
      <c r="F2">
        <v>742</v>
      </c>
      <c r="G2" s="121">
        <v>760</v>
      </c>
      <c r="H2" s="112">
        <v>749</v>
      </c>
      <c r="I2">
        <v>760</v>
      </c>
      <c r="J2" s="122">
        <v>0.81</v>
      </c>
      <c r="K2">
        <v>-1.06</v>
      </c>
      <c r="L2" s="138">
        <v>6659.6</v>
      </c>
      <c r="M2" s="138">
        <v>4955.9501</v>
      </c>
      <c r="N2">
        <v>-2.36</v>
      </c>
      <c r="O2">
        <v>8.0299999999999994</v>
      </c>
      <c r="P2">
        <v>19.239999999999998</v>
      </c>
      <c r="Q2">
        <v>28.68</v>
      </c>
      <c r="R2">
        <v>0.95</v>
      </c>
      <c r="S2">
        <v>6</v>
      </c>
    </row>
    <row r="3" spans="1:20" x14ac:dyDescent="0.15">
      <c r="A3" t="s">
        <v>39</v>
      </c>
      <c r="B3" t="s">
        <v>157</v>
      </c>
      <c r="C3" t="s">
        <v>160</v>
      </c>
      <c r="D3" t="s">
        <v>161</v>
      </c>
      <c r="E3">
        <v>207.1</v>
      </c>
      <c r="F3" s="7">
        <v>5210</v>
      </c>
      <c r="G3" s="121">
        <v>5090</v>
      </c>
      <c r="H3" s="112">
        <v>5020</v>
      </c>
      <c r="I3" s="7">
        <v>5350</v>
      </c>
      <c r="J3" s="122">
        <v>3.78</v>
      </c>
      <c r="K3">
        <v>4.2</v>
      </c>
      <c r="L3">
        <v>599.79999999999995</v>
      </c>
      <c r="M3" s="138">
        <v>3055.7779999999998</v>
      </c>
      <c r="N3">
        <v>-2.61</v>
      </c>
      <c r="O3">
        <v>8.67</v>
      </c>
      <c r="P3">
        <v>9.98</v>
      </c>
      <c r="Q3">
        <v>36.380000000000003</v>
      </c>
      <c r="R3">
        <v>3.98</v>
      </c>
      <c r="S3">
        <v>190</v>
      </c>
    </row>
    <row r="4" spans="1:20" x14ac:dyDescent="0.15">
      <c r="A4" t="s">
        <v>30</v>
      </c>
      <c r="B4" t="s">
        <v>47</v>
      </c>
      <c r="C4" t="s">
        <v>162</v>
      </c>
      <c r="D4" t="s">
        <v>163</v>
      </c>
      <c r="E4">
        <v>38.6</v>
      </c>
      <c r="F4" s="7">
        <v>2486</v>
      </c>
      <c r="G4" s="121">
        <v>2592</v>
      </c>
      <c r="H4" s="112">
        <v>2450</v>
      </c>
      <c r="I4" s="7">
        <v>2592</v>
      </c>
      <c r="J4" s="122">
        <v>-3.64</v>
      </c>
      <c r="K4">
        <v>-4.05</v>
      </c>
      <c r="L4">
        <v>464.8</v>
      </c>
      <c r="M4" s="138">
        <v>1146.9988000000001</v>
      </c>
      <c r="N4">
        <v>-4.08</v>
      </c>
      <c r="O4">
        <v>-1.27</v>
      </c>
      <c r="P4">
        <v>10.35</v>
      </c>
      <c r="Q4">
        <v>29.34</v>
      </c>
      <c r="R4">
        <v>-3.58</v>
      </c>
      <c r="S4">
        <v>-94</v>
      </c>
    </row>
    <row r="5" spans="1:20" x14ac:dyDescent="0.15">
      <c r="A5" t="s">
        <v>164</v>
      </c>
      <c r="B5" t="s">
        <v>165</v>
      </c>
      <c r="C5" t="s">
        <v>166</v>
      </c>
      <c r="D5" t="s">
        <v>167</v>
      </c>
      <c r="E5">
        <v>143.69999999999999</v>
      </c>
      <c r="F5" s="7">
        <v>1279</v>
      </c>
      <c r="G5" s="121">
        <v>1291</v>
      </c>
      <c r="H5" s="112">
        <v>1275</v>
      </c>
      <c r="I5" s="7">
        <v>1291</v>
      </c>
      <c r="J5" s="122">
        <v>2.4</v>
      </c>
      <c r="K5">
        <v>0</v>
      </c>
      <c r="L5">
        <v>262.2</v>
      </c>
      <c r="M5">
        <v>334.28519999999997</v>
      </c>
      <c r="N5">
        <v>-0.92</v>
      </c>
      <c r="O5">
        <v>1.0900000000000001</v>
      </c>
      <c r="P5">
        <v>1.67</v>
      </c>
      <c r="Q5">
        <v>26.66</v>
      </c>
      <c r="R5">
        <v>2.12</v>
      </c>
      <c r="S5">
        <v>30</v>
      </c>
      <c r="T5" s="8">
        <v>43461</v>
      </c>
    </row>
    <row r="6" spans="1:20" x14ac:dyDescent="0.15">
      <c r="A6" t="s">
        <v>30</v>
      </c>
      <c r="B6" t="s">
        <v>157</v>
      </c>
      <c r="C6" t="s">
        <v>168</v>
      </c>
      <c r="D6" t="s">
        <v>169</v>
      </c>
      <c r="E6">
        <v>47.8</v>
      </c>
      <c r="F6" s="7">
        <v>1907</v>
      </c>
      <c r="G6" s="121">
        <v>1936</v>
      </c>
      <c r="H6" s="112">
        <v>1906</v>
      </c>
      <c r="I6" s="7">
        <v>1936</v>
      </c>
      <c r="J6" s="122">
        <v>3.86</v>
      </c>
      <c r="K6">
        <v>1.43</v>
      </c>
      <c r="L6">
        <v>480.6</v>
      </c>
      <c r="M6">
        <v>912.79859999999996</v>
      </c>
      <c r="N6">
        <v>-1.49</v>
      </c>
      <c r="O6">
        <v>6.59</v>
      </c>
      <c r="P6">
        <v>18.23</v>
      </c>
      <c r="Q6">
        <v>31.94</v>
      </c>
      <c r="R6">
        <v>3.83</v>
      </c>
      <c r="S6">
        <v>71</v>
      </c>
    </row>
    <row r="7" spans="1:20" x14ac:dyDescent="0.15">
      <c r="A7" t="s">
        <v>30</v>
      </c>
      <c r="B7" t="s">
        <v>60</v>
      </c>
      <c r="C7" t="s">
        <v>170</v>
      </c>
      <c r="D7" t="s">
        <v>171</v>
      </c>
      <c r="E7">
        <v>11.6</v>
      </c>
      <c r="F7">
        <v>930</v>
      </c>
      <c r="G7" s="121">
        <v>931</v>
      </c>
      <c r="H7" s="112">
        <v>930</v>
      </c>
      <c r="I7">
        <v>933</v>
      </c>
      <c r="J7" s="122">
        <v>1.75</v>
      </c>
      <c r="K7">
        <v>0.64</v>
      </c>
      <c r="L7" s="138">
        <v>5046.6000000000004</v>
      </c>
      <c r="M7" s="138">
        <v>4676.5185000000001</v>
      </c>
      <c r="N7">
        <v>-0.32</v>
      </c>
      <c r="O7">
        <v>-0.04</v>
      </c>
      <c r="P7">
        <v>4.4000000000000004</v>
      </c>
      <c r="Q7">
        <v>10.45</v>
      </c>
      <c r="R7">
        <v>1.75</v>
      </c>
      <c r="S7">
        <v>16</v>
      </c>
      <c r="T7" s="8">
        <v>43508</v>
      </c>
    </row>
    <row r="8" spans="1:20" x14ac:dyDescent="0.15">
      <c r="A8" t="s">
        <v>39</v>
      </c>
      <c r="B8" t="s">
        <v>157</v>
      </c>
      <c r="C8" t="s">
        <v>172</v>
      </c>
      <c r="D8" t="s">
        <v>173</v>
      </c>
      <c r="E8">
        <v>135.6</v>
      </c>
      <c r="F8" s="7">
        <v>3815</v>
      </c>
      <c r="G8" s="121">
        <v>3965</v>
      </c>
      <c r="H8" s="112">
        <v>3880</v>
      </c>
      <c r="I8" s="7">
        <v>3965</v>
      </c>
      <c r="J8" s="122">
        <v>-0.39</v>
      </c>
      <c r="K8">
        <v>-2.67</v>
      </c>
      <c r="L8">
        <v>583.1</v>
      </c>
      <c r="M8" s="138">
        <v>2259.1435000000001</v>
      </c>
      <c r="N8">
        <v>-3.78</v>
      </c>
      <c r="O8">
        <v>5.0599999999999996</v>
      </c>
      <c r="P8">
        <v>14.11</v>
      </c>
      <c r="Q8">
        <v>18.02</v>
      </c>
      <c r="R8">
        <v>-0.32</v>
      </c>
      <c r="S8">
        <v>-15</v>
      </c>
      <c r="T8" s="8">
        <v>43476</v>
      </c>
    </row>
    <row r="9" spans="1:20" x14ac:dyDescent="0.15">
      <c r="A9" t="s">
        <v>30</v>
      </c>
      <c r="B9" t="s">
        <v>174</v>
      </c>
      <c r="C9" t="s">
        <v>175</v>
      </c>
      <c r="D9" t="s">
        <v>176</v>
      </c>
      <c r="E9">
        <v>19.5</v>
      </c>
      <c r="F9" s="7">
        <v>2776</v>
      </c>
      <c r="G9" s="121">
        <v>2814</v>
      </c>
      <c r="H9" s="112">
        <v>2808</v>
      </c>
      <c r="I9" s="7">
        <v>2814</v>
      </c>
      <c r="J9" s="122">
        <v>4</v>
      </c>
      <c r="K9">
        <v>2.17</v>
      </c>
      <c r="L9" s="138">
        <v>1349.7</v>
      </c>
      <c r="M9" s="138">
        <v>3753.8168999999998</v>
      </c>
      <c r="N9">
        <v>-1.35</v>
      </c>
      <c r="O9">
        <v>2.82</v>
      </c>
      <c r="P9">
        <v>3.15</v>
      </c>
      <c r="Q9">
        <v>-4.6900000000000004</v>
      </c>
      <c r="R9">
        <v>3.97</v>
      </c>
      <c r="S9">
        <v>107</v>
      </c>
    </row>
    <row r="10" spans="1:20" x14ac:dyDescent="0.15">
      <c r="A10" t="s">
        <v>30</v>
      </c>
      <c r="B10" t="s">
        <v>165</v>
      </c>
      <c r="C10" t="s">
        <v>177</v>
      </c>
      <c r="D10" t="s">
        <v>178</v>
      </c>
      <c r="E10">
        <v>10.4</v>
      </c>
      <c r="F10" s="7">
        <v>2475</v>
      </c>
      <c r="G10" s="121">
        <v>2519</v>
      </c>
      <c r="H10" s="116">
        <v>2510</v>
      </c>
      <c r="I10" s="7">
        <v>2519</v>
      </c>
      <c r="J10" s="137">
        <v>1.6</v>
      </c>
      <c r="K10">
        <v>-0.84</v>
      </c>
      <c r="L10" s="138">
        <v>3146.5</v>
      </c>
      <c r="M10" s="138">
        <v>7846.0968000000003</v>
      </c>
      <c r="N10">
        <v>-1.74</v>
      </c>
      <c r="O10">
        <v>2.4</v>
      </c>
      <c r="P10">
        <v>7.99</v>
      </c>
      <c r="Q10">
        <v>5.53</v>
      </c>
      <c r="R10">
        <v>1.62</v>
      </c>
      <c r="S10">
        <v>39</v>
      </c>
    </row>
    <row r="11" spans="1:20" x14ac:dyDescent="0.15">
      <c r="A11" t="s">
        <v>30</v>
      </c>
      <c r="B11" t="s">
        <v>179</v>
      </c>
      <c r="C11" t="s">
        <v>180</v>
      </c>
      <c r="D11" t="s">
        <v>181</v>
      </c>
      <c r="E11">
        <v>20.8</v>
      </c>
      <c r="F11" s="7">
        <v>12840</v>
      </c>
      <c r="G11" s="121">
        <v>12975</v>
      </c>
      <c r="H11" s="112">
        <v>12850</v>
      </c>
      <c r="I11" s="7">
        <v>12975</v>
      </c>
      <c r="J11" s="122">
        <v>1.82</v>
      </c>
      <c r="K11">
        <v>-0.69</v>
      </c>
      <c r="L11">
        <v>882.4</v>
      </c>
      <c r="M11" s="138">
        <v>11355.367</v>
      </c>
      <c r="N11">
        <v>-1.04</v>
      </c>
      <c r="O11">
        <v>2.5499999999999998</v>
      </c>
      <c r="P11">
        <v>2.68</v>
      </c>
      <c r="Q11">
        <v>-5.72</v>
      </c>
      <c r="R11">
        <v>1.84</v>
      </c>
      <c r="S11">
        <v>230</v>
      </c>
    </row>
    <row r="12" spans="1:20" x14ac:dyDescent="0.15">
      <c r="A12" t="s">
        <v>30</v>
      </c>
      <c r="B12" t="s">
        <v>157</v>
      </c>
      <c r="C12" t="s">
        <v>182</v>
      </c>
      <c r="D12" t="s">
        <v>183</v>
      </c>
      <c r="E12">
        <v>37.9</v>
      </c>
      <c r="F12" s="7">
        <v>1450</v>
      </c>
      <c r="G12" s="121">
        <v>1450</v>
      </c>
      <c r="H12" s="112">
        <v>1426</v>
      </c>
      <c r="I12" s="7">
        <v>1459</v>
      </c>
      <c r="J12" s="122">
        <v>8.61</v>
      </c>
      <c r="K12">
        <v>6.61</v>
      </c>
      <c r="L12" s="138">
        <v>3717.1</v>
      </c>
      <c r="M12" s="138">
        <v>5234.4548999999997</v>
      </c>
      <c r="N12">
        <v>-0.61</v>
      </c>
      <c r="O12">
        <v>11.4</v>
      </c>
      <c r="P12">
        <v>15.33</v>
      </c>
      <c r="Q12">
        <v>43.32</v>
      </c>
      <c r="R12">
        <v>8.91</v>
      </c>
      <c r="S12">
        <v>115</v>
      </c>
      <c r="T12" t="s">
        <v>184</v>
      </c>
    </row>
    <row r="13" spans="1:20" x14ac:dyDescent="0.15">
      <c r="A13" t="s">
        <v>30</v>
      </c>
      <c r="B13" t="s">
        <v>185</v>
      </c>
      <c r="C13" t="s">
        <v>186</v>
      </c>
      <c r="D13" t="s">
        <v>187</v>
      </c>
      <c r="E13">
        <v>8.6</v>
      </c>
      <c r="F13">
        <v>630</v>
      </c>
      <c r="G13" s="121">
        <v>637.4</v>
      </c>
      <c r="H13" s="112">
        <v>632.79999999999995</v>
      </c>
      <c r="I13">
        <v>637.4</v>
      </c>
      <c r="J13" s="122">
        <v>0.88</v>
      </c>
      <c r="K13">
        <v>-0.03</v>
      </c>
      <c r="L13" s="138">
        <v>53574.7</v>
      </c>
      <c r="M13" s="138">
        <v>33835.113890000001</v>
      </c>
      <c r="N13">
        <v>-1.1599999999999999</v>
      </c>
      <c r="O13">
        <v>0.36</v>
      </c>
      <c r="P13">
        <v>-3.85</v>
      </c>
      <c r="Q13">
        <v>-6.73</v>
      </c>
      <c r="R13">
        <v>0.92</v>
      </c>
      <c r="S13">
        <v>5.5</v>
      </c>
    </row>
    <row r="14" spans="1:20" x14ac:dyDescent="0.15">
      <c r="B14" t="s">
        <v>48</v>
      </c>
      <c r="C14" t="s">
        <v>188</v>
      </c>
      <c r="D14" t="s">
        <v>189</v>
      </c>
      <c r="F14" s="7">
        <v>20320</v>
      </c>
      <c r="G14" s="121">
        <v>20490</v>
      </c>
      <c r="H14" s="130">
        <v>20500</v>
      </c>
      <c r="I14" s="7">
        <v>20520</v>
      </c>
      <c r="J14" s="133">
        <v>1.95</v>
      </c>
      <c r="K14">
        <v>-0.24</v>
      </c>
      <c r="L14" s="138">
        <v>8840.9030000000002</v>
      </c>
      <c r="M14" s="138">
        <v>180293.03172999999</v>
      </c>
      <c r="N14">
        <v>-0.97</v>
      </c>
      <c r="O14">
        <v>2.79</v>
      </c>
      <c r="P14">
        <v>5.77</v>
      </c>
      <c r="Q14">
        <v>-0.37</v>
      </c>
      <c r="R14">
        <v>1.95</v>
      </c>
      <c r="S14">
        <v>390</v>
      </c>
    </row>
    <row r="15" spans="1:20" x14ac:dyDescent="0.15">
      <c r="A15" t="s">
        <v>30</v>
      </c>
      <c r="B15" t="s">
        <v>190</v>
      </c>
      <c r="C15" t="s">
        <v>191</v>
      </c>
      <c r="D15" t="s">
        <v>192</v>
      </c>
      <c r="E15">
        <v>48.7</v>
      </c>
      <c r="F15" s="7">
        <v>6470</v>
      </c>
      <c r="G15" s="121">
        <v>6710</v>
      </c>
      <c r="H15" s="112">
        <v>6530</v>
      </c>
      <c r="I15" s="7">
        <v>6710</v>
      </c>
      <c r="J15" s="122">
        <v>-2.2599999999999998</v>
      </c>
      <c r="K15">
        <v>-3.43</v>
      </c>
      <c r="L15">
        <v>874.5</v>
      </c>
      <c r="M15" s="138">
        <v>5702.9530000000004</v>
      </c>
      <c r="N15">
        <v>-3.57</v>
      </c>
      <c r="O15">
        <v>0.21</v>
      </c>
      <c r="P15">
        <v>5.22</v>
      </c>
      <c r="Q15">
        <v>5.35</v>
      </c>
      <c r="R15">
        <v>-2.19</v>
      </c>
      <c r="S15">
        <v>-150</v>
      </c>
    </row>
    <row r="16" spans="1:20" x14ac:dyDescent="0.15">
      <c r="B16" t="s">
        <v>48</v>
      </c>
      <c r="C16" t="s">
        <v>188</v>
      </c>
      <c r="D16" t="s">
        <v>189</v>
      </c>
      <c r="F16" s="7">
        <v>20320</v>
      </c>
      <c r="G16" s="121">
        <v>20490</v>
      </c>
      <c r="H16" s="112">
        <v>20500</v>
      </c>
      <c r="I16" s="7">
        <v>20520</v>
      </c>
      <c r="J16" s="122">
        <v>1.95</v>
      </c>
      <c r="K16">
        <v>-0.24</v>
      </c>
      <c r="L16" s="138">
        <v>8840.9030000000002</v>
      </c>
      <c r="M16" s="138">
        <v>180293.03172999999</v>
      </c>
      <c r="N16">
        <v>-0.97</v>
      </c>
      <c r="O16">
        <v>2.79</v>
      </c>
      <c r="P16">
        <v>5.77</v>
      </c>
      <c r="Q16">
        <v>-0.37</v>
      </c>
      <c r="R16">
        <v>1.95</v>
      </c>
      <c r="S16">
        <v>390</v>
      </c>
    </row>
    <row r="17" spans="1:19" x14ac:dyDescent="0.15">
      <c r="A17" t="s">
        <v>30</v>
      </c>
      <c r="B17" t="s">
        <v>193</v>
      </c>
      <c r="C17" t="s">
        <v>194</v>
      </c>
      <c r="D17" t="s">
        <v>195</v>
      </c>
      <c r="E17">
        <v>11.7</v>
      </c>
      <c r="F17" s="7">
        <v>6274</v>
      </c>
      <c r="G17" s="121">
        <v>6402</v>
      </c>
      <c r="H17" s="112">
        <v>6329</v>
      </c>
      <c r="I17" s="7">
        <v>6402</v>
      </c>
      <c r="J17" s="122">
        <v>1.1399999999999999</v>
      </c>
      <c r="K17">
        <v>-1.1100000000000001</v>
      </c>
      <c r="L17">
        <v>778.2</v>
      </c>
      <c r="M17" s="138">
        <v>4906.1953000000003</v>
      </c>
      <c r="N17">
        <v>-1.99</v>
      </c>
      <c r="O17">
        <v>1.68</v>
      </c>
      <c r="P17">
        <v>1.03</v>
      </c>
      <c r="Q17">
        <v>-16.89</v>
      </c>
      <c r="R17">
        <v>1.1599999999999999</v>
      </c>
      <c r="S17">
        <v>71</v>
      </c>
    </row>
    <row r="18" spans="1:19" x14ac:dyDescent="0.15">
      <c r="A18" t="s">
        <v>30</v>
      </c>
      <c r="B18" t="s">
        <v>185</v>
      </c>
      <c r="C18" t="s">
        <v>196</v>
      </c>
      <c r="D18" t="s">
        <v>197</v>
      </c>
      <c r="E18">
        <v>8.4</v>
      </c>
      <c r="F18" s="7">
        <v>4214</v>
      </c>
      <c r="G18" s="121">
        <v>4245</v>
      </c>
      <c r="H18" s="112">
        <v>4224</v>
      </c>
      <c r="I18" s="7">
        <v>4245</v>
      </c>
      <c r="J18" s="122">
        <v>0.74</v>
      </c>
      <c r="K18">
        <v>-0.14000000000000001</v>
      </c>
      <c r="L18" s="138">
        <v>4785.6000000000004</v>
      </c>
      <c r="M18" s="138">
        <v>20180.472000000002</v>
      </c>
      <c r="N18">
        <v>-0.73</v>
      </c>
      <c r="O18">
        <v>0.48</v>
      </c>
      <c r="P18">
        <v>-2.2599999999999998</v>
      </c>
      <c r="Q18">
        <v>-4.1500000000000004</v>
      </c>
      <c r="R18">
        <v>0.72</v>
      </c>
      <c r="S18">
        <v>31</v>
      </c>
    </row>
    <row r="19" spans="1:19" x14ac:dyDescent="0.15">
      <c r="A19" t="s">
        <v>30</v>
      </c>
      <c r="B19" t="s">
        <v>157</v>
      </c>
      <c r="C19" t="s">
        <v>198</v>
      </c>
      <c r="D19" t="s">
        <v>199</v>
      </c>
      <c r="E19">
        <v>10.5</v>
      </c>
      <c r="F19" s="7">
        <v>9653</v>
      </c>
      <c r="G19" s="121">
        <v>9780</v>
      </c>
      <c r="H19" s="112">
        <v>9708</v>
      </c>
      <c r="I19" s="7">
        <v>9780</v>
      </c>
      <c r="J19" s="122">
        <v>1.33</v>
      </c>
      <c r="K19">
        <v>-0.68</v>
      </c>
      <c r="L19" s="138">
        <v>7221.3</v>
      </c>
      <c r="M19" s="138">
        <v>70026.956399999995</v>
      </c>
      <c r="N19">
        <v>-1.29</v>
      </c>
      <c r="O19">
        <v>2.52</v>
      </c>
      <c r="P19">
        <v>8.1300000000000008</v>
      </c>
      <c r="Q19">
        <v>-1.38</v>
      </c>
      <c r="R19">
        <v>1.36</v>
      </c>
      <c r="S19">
        <v>127</v>
      </c>
    </row>
    <row r="20" spans="1:19" x14ac:dyDescent="0.15">
      <c r="A20" t="s">
        <v>30</v>
      </c>
      <c r="B20" t="s">
        <v>47</v>
      </c>
      <c r="C20" t="s">
        <v>200</v>
      </c>
      <c r="D20" t="s">
        <v>201</v>
      </c>
      <c r="E20">
        <v>13.6</v>
      </c>
      <c r="F20" s="7">
        <v>1828</v>
      </c>
      <c r="G20" s="121">
        <v>1832</v>
      </c>
      <c r="H20" s="112">
        <v>1831</v>
      </c>
      <c r="I20" s="7">
        <v>1842</v>
      </c>
      <c r="J20" s="122">
        <v>2.69</v>
      </c>
      <c r="K20">
        <v>1.27</v>
      </c>
      <c r="L20" s="138">
        <v>2086.9</v>
      </c>
      <c r="M20" s="138">
        <v>3798.7633000000001</v>
      </c>
      <c r="N20">
        <v>-0.76</v>
      </c>
      <c r="O20">
        <v>1.6</v>
      </c>
      <c r="P20">
        <v>-2.4900000000000002</v>
      </c>
      <c r="Q20">
        <v>-8.75</v>
      </c>
      <c r="R20">
        <v>2.64</v>
      </c>
      <c r="S20">
        <v>48</v>
      </c>
    </row>
    <row r="21" spans="1:19" x14ac:dyDescent="0.15">
      <c r="A21" t="s">
        <v>30</v>
      </c>
      <c r="B21" t="s">
        <v>165</v>
      </c>
      <c r="C21" t="s">
        <v>202</v>
      </c>
      <c r="D21" t="s">
        <v>203</v>
      </c>
      <c r="E21">
        <v>12.2</v>
      </c>
      <c r="F21" s="7">
        <v>2692</v>
      </c>
      <c r="G21" s="121">
        <v>2742</v>
      </c>
      <c r="H21" s="112">
        <v>2712</v>
      </c>
      <c r="I21" s="7">
        <v>2742</v>
      </c>
      <c r="J21" s="122">
        <v>2.31</v>
      </c>
      <c r="K21">
        <v>0.14000000000000001</v>
      </c>
      <c r="L21" s="138">
        <v>1840.8</v>
      </c>
      <c r="M21" s="138">
        <v>4977.6338999999998</v>
      </c>
      <c r="N21">
        <v>-1.82</v>
      </c>
      <c r="O21">
        <v>2.1800000000000002</v>
      </c>
      <c r="P21">
        <v>4.12</v>
      </c>
      <c r="Q21">
        <v>-6.62</v>
      </c>
      <c r="R21">
        <v>2.37</v>
      </c>
      <c r="S21">
        <v>61</v>
      </c>
    </row>
    <row r="22" spans="1:19" x14ac:dyDescent="0.15">
      <c r="A22" t="s">
        <v>30</v>
      </c>
      <c r="B22" t="s">
        <v>204</v>
      </c>
      <c r="C22" t="s">
        <v>205</v>
      </c>
      <c r="D22" t="s">
        <v>206</v>
      </c>
      <c r="E22">
        <v>13.2</v>
      </c>
      <c r="F22">
        <v>668</v>
      </c>
      <c r="G22" s="121">
        <v>673</v>
      </c>
      <c r="H22" s="112">
        <v>673</v>
      </c>
      <c r="I22">
        <v>676</v>
      </c>
      <c r="J22" s="122">
        <v>0.6</v>
      </c>
      <c r="K22">
        <v>-0.28999999999999998</v>
      </c>
      <c r="L22" s="138">
        <v>3557.4</v>
      </c>
      <c r="M22" s="138">
        <v>2375.5441000000001</v>
      </c>
      <c r="N22">
        <v>-1.18</v>
      </c>
      <c r="O22">
        <v>-0.97</v>
      </c>
      <c r="P22">
        <v>-6.99</v>
      </c>
      <c r="Q22">
        <v>-11.82</v>
      </c>
      <c r="R22">
        <v>0.6</v>
      </c>
      <c r="S22">
        <v>4</v>
      </c>
    </row>
    <row r="23" spans="1:19" x14ac:dyDescent="0.15">
      <c r="A23" t="s">
        <v>30</v>
      </c>
      <c r="B23" t="s">
        <v>157</v>
      </c>
      <c r="C23" t="s">
        <v>207</v>
      </c>
      <c r="D23" t="s">
        <v>208</v>
      </c>
      <c r="E23">
        <v>21.8</v>
      </c>
      <c r="F23" s="7">
        <v>5170</v>
      </c>
      <c r="G23" s="121">
        <v>5190</v>
      </c>
      <c r="H23" s="112">
        <v>5160</v>
      </c>
      <c r="I23" s="7">
        <v>5190</v>
      </c>
      <c r="J23" s="122">
        <v>1.77</v>
      </c>
      <c r="K23">
        <v>-0.19</v>
      </c>
      <c r="L23">
        <v>452.8</v>
      </c>
      <c r="M23" s="138">
        <v>2338.768</v>
      </c>
      <c r="N23">
        <v>-0.38</v>
      </c>
      <c r="O23">
        <v>0.77</v>
      </c>
      <c r="P23">
        <v>6.69</v>
      </c>
      <c r="Q23">
        <v>12.38</v>
      </c>
      <c r="R23">
        <v>1.77</v>
      </c>
      <c r="S23">
        <v>90</v>
      </c>
    </row>
    <row r="24" spans="1:19" x14ac:dyDescent="0.15">
      <c r="A24" t="s">
        <v>30</v>
      </c>
      <c r="B24" t="s">
        <v>209</v>
      </c>
      <c r="C24" t="s">
        <v>210</v>
      </c>
      <c r="D24" t="s">
        <v>211</v>
      </c>
      <c r="E24">
        <v>7.8</v>
      </c>
      <c r="F24" s="138">
        <v>1006.5</v>
      </c>
      <c r="G24" s="121">
        <v>1008.5</v>
      </c>
      <c r="H24" s="112">
        <v>1003.5</v>
      </c>
      <c r="I24" s="138">
        <v>1008.5</v>
      </c>
      <c r="J24" s="122">
        <v>1.22</v>
      </c>
      <c r="K24">
        <v>0.24</v>
      </c>
      <c r="L24" s="138">
        <v>15178.8</v>
      </c>
      <c r="M24" s="138">
        <v>15252.20285</v>
      </c>
      <c r="N24">
        <v>-0.19</v>
      </c>
      <c r="O24">
        <v>2.02</v>
      </c>
      <c r="P24">
        <v>0.33</v>
      </c>
      <c r="Q24">
        <v>-1.82</v>
      </c>
      <c r="R24">
        <v>1.17</v>
      </c>
      <c r="S24">
        <v>12.2</v>
      </c>
    </row>
    <row r="25" spans="1:19" x14ac:dyDescent="0.15">
      <c r="A25" t="s">
        <v>30</v>
      </c>
      <c r="B25" t="s">
        <v>212</v>
      </c>
      <c r="C25" t="s">
        <v>213</v>
      </c>
      <c r="D25" t="s">
        <v>214</v>
      </c>
      <c r="E25">
        <v>32.6</v>
      </c>
      <c r="F25" s="7">
        <v>3063</v>
      </c>
      <c r="G25" s="121">
        <v>3106</v>
      </c>
      <c r="H25" s="112">
        <v>3099</v>
      </c>
      <c r="I25" s="7">
        <v>3106</v>
      </c>
      <c r="J25" s="122">
        <v>2.15</v>
      </c>
      <c r="K25">
        <v>1.05</v>
      </c>
      <c r="L25" s="7">
        <v>1221</v>
      </c>
      <c r="M25" s="138">
        <v>3744.8888000000002</v>
      </c>
      <c r="N25">
        <v>-1.38</v>
      </c>
      <c r="O25">
        <v>1.42</v>
      </c>
      <c r="P25">
        <v>3.69</v>
      </c>
      <c r="Q25">
        <v>-4.33</v>
      </c>
      <c r="R25">
        <v>2.16</v>
      </c>
      <c r="S25">
        <v>64.5</v>
      </c>
    </row>
    <row r="26" spans="1:19" x14ac:dyDescent="0.15">
      <c r="B26" t="s">
        <v>48</v>
      </c>
      <c r="C26" t="s">
        <v>188</v>
      </c>
      <c r="D26" t="s">
        <v>189</v>
      </c>
      <c r="F26" s="7">
        <v>20320</v>
      </c>
      <c r="G26" s="121">
        <v>20490</v>
      </c>
      <c r="H26" s="112">
        <v>20500</v>
      </c>
      <c r="I26" s="7">
        <v>20520</v>
      </c>
      <c r="J26" s="122">
        <v>1.95</v>
      </c>
      <c r="K26">
        <v>-0.24</v>
      </c>
      <c r="L26" s="138">
        <v>8840.9030000000002</v>
      </c>
      <c r="M26" s="138">
        <v>180293.03172999999</v>
      </c>
      <c r="N26">
        <v>-0.97</v>
      </c>
      <c r="O26">
        <v>2.79</v>
      </c>
      <c r="P26">
        <v>5.77</v>
      </c>
      <c r="Q26">
        <v>-0.37</v>
      </c>
      <c r="R26">
        <v>1.95</v>
      </c>
      <c r="S26">
        <v>390</v>
      </c>
    </row>
    <row r="27" spans="1:19" x14ac:dyDescent="0.15">
      <c r="A27" t="s">
        <v>30</v>
      </c>
      <c r="B27" t="s">
        <v>165</v>
      </c>
      <c r="C27" t="s">
        <v>215</v>
      </c>
      <c r="D27" t="s">
        <v>216</v>
      </c>
      <c r="E27">
        <v>11</v>
      </c>
      <c r="F27" s="7">
        <v>16015</v>
      </c>
      <c r="G27" s="121">
        <v>16195</v>
      </c>
      <c r="H27" s="112">
        <v>16015</v>
      </c>
      <c r="I27" s="7">
        <v>16195</v>
      </c>
      <c r="J27" s="122">
        <v>0.88</v>
      </c>
      <c r="K27">
        <v>-0.8</v>
      </c>
      <c r="L27" s="138">
        <v>1314.4</v>
      </c>
      <c r="M27" s="138">
        <v>21106.9035</v>
      </c>
      <c r="N27">
        <v>-1.1100000000000001</v>
      </c>
      <c r="O27">
        <v>0.92</v>
      </c>
      <c r="P27">
        <v>4.4800000000000004</v>
      </c>
      <c r="Q27">
        <v>-0.76</v>
      </c>
      <c r="R27">
        <v>0.91</v>
      </c>
      <c r="S27">
        <v>140</v>
      </c>
    </row>
    <row r="28" spans="1:19" x14ac:dyDescent="0.15">
      <c r="A28" t="s">
        <v>30</v>
      </c>
      <c r="B28" t="s">
        <v>209</v>
      </c>
      <c r="C28" t="s">
        <v>217</v>
      </c>
      <c r="D28" t="s">
        <v>218</v>
      </c>
      <c r="E28">
        <v>8.8000000000000007</v>
      </c>
      <c r="F28" s="7">
        <v>7032</v>
      </c>
      <c r="G28" s="121">
        <v>7097</v>
      </c>
      <c r="H28" s="112">
        <v>7052</v>
      </c>
      <c r="I28" s="7">
        <v>7097</v>
      </c>
      <c r="J28" s="122">
        <v>3.36</v>
      </c>
      <c r="K28">
        <v>0.45</v>
      </c>
      <c r="L28" s="138">
        <v>9283.2000000000007</v>
      </c>
      <c r="M28" s="138">
        <v>65369.211300000003</v>
      </c>
      <c r="N28">
        <v>-0.91</v>
      </c>
      <c r="O28">
        <v>1.84</v>
      </c>
      <c r="P28">
        <v>5.17</v>
      </c>
      <c r="Q28">
        <v>3.96</v>
      </c>
      <c r="R28">
        <v>3.38</v>
      </c>
      <c r="S28">
        <v>229</v>
      </c>
    </row>
    <row r="29" spans="1:19" x14ac:dyDescent="0.15">
      <c r="A29" t="s">
        <v>30</v>
      </c>
      <c r="B29" t="s">
        <v>219</v>
      </c>
      <c r="C29" t="s">
        <v>220</v>
      </c>
      <c r="D29" t="s">
        <v>221</v>
      </c>
      <c r="E29">
        <v>27</v>
      </c>
      <c r="F29" s="138">
        <v>2739</v>
      </c>
      <c r="G29" s="121">
        <v>2785</v>
      </c>
      <c r="H29" s="112">
        <v>2750</v>
      </c>
      <c r="I29" s="138">
        <v>2785</v>
      </c>
      <c r="J29" s="122">
        <v>-0.23</v>
      </c>
      <c r="K29">
        <v>-1.43</v>
      </c>
      <c r="L29" s="138">
        <v>1399.1</v>
      </c>
      <c r="M29" s="138">
        <v>3844.1034500000001</v>
      </c>
      <c r="N29">
        <v>-1.65</v>
      </c>
      <c r="O29">
        <v>1.54</v>
      </c>
      <c r="P29">
        <v>3.24</v>
      </c>
      <c r="Q29">
        <v>-3.74</v>
      </c>
      <c r="R29">
        <v>-0.28000000000000003</v>
      </c>
      <c r="S29">
        <v>-6.5</v>
      </c>
    </row>
    <row r="30" spans="1:19" x14ac:dyDescent="0.15">
      <c r="A30" t="s">
        <v>30</v>
      </c>
      <c r="B30" t="s">
        <v>165</v>
      </c>
      <c r="C30" t="s">
        <v>222</v>
      </c>
      <c r="D30" t="s">
        <v>223</v>
      </c>
      <c r="E30">
        <v>11</v>
      </c>
      <c r="F30" s="7">
        <v>6122</v>
      </c>
      <c r="G30" s="121">
        <v>6133</v>
      </c>
      <c r="H30" s="112">
        <v>6108</v>
      </c>
      <c r="I30" s="7">
        <v>6158</v>
      </c>
      <c r="J30" s="122">
        <v>3.11</v>
      </c>
      <c r="K30">
        <v>0.52</v>
      </c>
      <c r="L30" s="138">
        <v>6568.2</v>
      </c>
      <c r="M30" s="138">
        <v>40162.415200000003</v>
      </c>
      <c r="N30">
        <v>-0.57999999999999996</v>
      </c>
      <c r="O30">
        <v>3.22</v>
      </c>
      <c r="P30">
        <v>2.97</v>
      </c>
      <c r="Q30">
        <v>-1.48</v>
      </c>
      <c r="R30">
        <v>3.14</v>
      </c>
      <c r="S30">
        <v>185</v>
      </c>
    </row>
    <row r="31" spans="1:19" x14ac:dyDescent="0.15">
      <c r="B31" t="s">
        <v>48</v>
      </c>
      <c r="C31" t="s">
        <v>188</v>
      </c>
      <c r="D31" t="s">
        <v>189</v>
      </c>
      <c r="F31" s="7">
        <v>20320</v>
      </c>
      <c r="G31" s="121">
        <v>20490</v>
      </c>
      <c r="H31" s="112">
        <v>20500</v>
      </c>
      <c r="I31" s="7">
        <v>20520</v>
      </c>
      <c r="J31" s="122">
        <v>1.95</v>
      </c>
      <c r="K31">
        <v>-0.24</v>
      </c>
      <c r="L31" s="138">
        <v>8840.9030000000002</v>
      </c>
      <c r="M31" s="138">
        <v>180293.03172999999</v>
      </c>
      <c r="N31">
        <v>-0.97</v>
      </c>
      <c r="O31">
        <v>2.79</v>
      </c>
      <c r="P31">
        <v>5.77</v>
      </c>
      <c r="Q31">
        <v>-0.37</v>
      </c>
      <c r="R31">
        <v>1.95</v>
      </c>
      <c r="S31">
        <v>390</v>
      </c>
    </row>
    <row r="32" spans="1:19" x14ac:dyDescent="0.15">
      <c r="A32" t="s">
        <v>30</v>
      </c>
      <c r="B32" t="s">
        <v>193</v>
      </c>
      <c r="C32" t="s">
        <v>224</v>
      </c>
      <c r="D32" t="s">
        <v>225</v>
      </c>
      <c r="E32">
        <v>44.5</v>
      </c>
      <c r="F32" s="7">
        <v>7468</v>
      </c>
      <c r="G32" s="121">
        <v>7473</v>
      </c>
      <c r="H32" s="112">
        <v>7466</v>
      </c>
      <c r="I32" s="7">
        <v>7575</v>
      </c>
      <c r="J32" s="122">
        <v>3.37</v>
      </c>
      <c r="K32">
        <v>2.2999999999999998</v>
      </c>
      <c r="L32" s="138">
        <v>2992.2</v>
      </c>
      <c r="M32" s="138">
        <v>22319.4058</v>
      </c>
      <c r="N32">
        <v>-1.41</v>
      </c>
      <c r="O32">
        <v>1.75</v>
      </c>
      <c r="P32">
        <v>2.17</v>
      </c>
      <c r="Q32">
        <v>-1.23</v>
      </c>
      <c r="R32">
        <v>3.4</v>
      </c>
      <c r="S32">
        <v>244</v>
      </c>
    </row>
    <row r="33" spans="1:19" x14ac:dyDescent="0.15">
      <c r="A33" t="s">
        <v>30</v>
      </c>
      <c r="B33" t="s">
        <v>51</v>
      </c>
      <c r="C33" t="s">
        <v>226</v>
      </c>
      <c r="D33" t="s">
        <v>227</v>
      </c>
      <c r="E33">
        <v>22.8</v>
      </c>
      <c r="F33" s="7">
        <v>5020</v>
      </c>
      <c r="G33" s="121">
        <v>5060</v>
      </c>
      <c r="H33" s="112">
        <v>5040</v>
      </c>
      <c r="I33" s="7">
        <v>5060</v>
      </c>
      <c r="J33" s="122">
        <v>2.65</v>
      </c>
      <c r="K33">
        <v>1.82</v>
      </c>
      <c r="L33">
        <v>485.5</v>
      </c>
      <c r="M33" s="138">
        <v>2433.5005000000001</v>
      </c>
      <c r="N33">
        <v>-0.79</v>
      </c>
      <c r="O33">
        <v>1.68</v>
      </c>
      <c r="P33">
        <v>-0.22</v>
      </c>
      <c r="Q33">
        <v>-5.53</v>
      </c>
      <c r="R33">
        <v>2.65</v>
      </c>
      <c r="S33">
        <v>130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70"/>
  <sheetViews>
    <sheetView showGridLines="0" tabSelected="1" zoomScaleNormal="100" workbookViewId="0">
      <selection activeCell="U7" sqref="U7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94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12" t="s">
        <v>234</v>
      </c>
      <c r="S2" s="10"/>
    </row>
    <row r="3" spans="7:21" ht="17.25" x14ac:dyDescent="0.15">
      <c r="G3" s="9" t="s">
        <v>57</v>
      </c>
      <c r="S3" s="10"/>
    </row>
    <row r="4" spans="7:21" ht="14.25" x14ac:dyDescent="0.15">
      <c r="G4" s="17" t="s">
        <v>10</v>
      </c>
      <c r="H4" s="25"/>
      <c r="I4" s="25"/>
      <c r="J4" s="25"/>
      <c r="K4" s="25"/>
      <c r="L4" s="25"/>
      <c r="M4" s="25"/>
      <c r="N4" s="25"/>
      <c r="O4" s="25"/>
      <c r="P4" s="25"/>
      <c r="Q4" s="93"/>
      <c r="R4" s="25"/>
      <c r="S4" s="39"/>
      <c r="T4" s="25"/>
      <c r="U4" s="25"/>
    </row>
    <row r="5" spans="7:21" ht="14.25" x14ac:dyDescent="0.15">
      <c r="G5" s="17"/>
      <c r="H5" s="25"/>
      <c r="I5" s="25"/>
      <c r="J5" s="25"/>
      <c r="K5" s="25"/>
      <c r="L5" s="25"/>
      <c r="M5" s="25"/>
      <c r="N5" s="25"/>
      <c r="O5" s="25"/>
      <c r="P5" s="25"/>
      <c r="Q5" s="93"/>
      <c r="R5" s="25"/>
      <c r="S5" s="39"/>
      <c r="T5" s="25"/>
      <c r="U5" s="25"/>
    </row>
    <row r="6" spans="7:21" ht="14.25" x14ac:dyDescent="0.15">
      <c r="G6" s="17"/>
      <c r="H6" s="25"/>
      <c r="I6" s="25"/>
      <c r="J6" s="25"/>
      <c r="K6" s="25"/>
      <c r="L6" s="25"/>
      <c r="M6" s="25"/>
      <c r="N6" s="25"/>
      <c r="O6" s="25"/>
      <c r="P6" s="25"/>
      <c r="Q6" s="93"/>
      <c r="R6" s="25"/>
      <c r="S6" s="39"/>
      <c r="T6" s="25"/>
      <c r="U6" s="25"/>
    </row>
    <row r="7" spans="7:21" ht="14.25" x14ac:dyDescent="0.15">
      <c r="G7" s="4" t="s">
        <v>11</v>
      </c>
      <c r="H7" s="25"/>
      <c r="I7" s="25"/>
      <c r="J7" s="25"/>
      <c r="K7" s="25"/>
      <c r="L7" s="25"/>
      <c r="M7" s="25"/>
      <c r="N7" s="25"/>
      <c r="O7" s="25"/>
      <c r="P7" s="25"/>
      <c r="Q7" s="93"/>
      <c r="R7" s="25"/>
      <c r="S7" s="39"/>
      <c r="T7" s="111"/>
      <c r="U7" s="64"/>
    </row>
    <row r="8" spans="7:21" ht="14.25" hidden="1" x14ac:dyDescent="0.15">
      <c r="G8" s="4"/>
      <c r="H8" s="25"/>
      <c r="I8" s="25"/>
      <c r="J8" s="25"/>
      <c r="K8" s="25"/>
      <c r="L8" s="25"/>
      <c r="M8" s="25"/>
      <c r="N8" s="25"/>
      <c r="O8" s="25"/>
      <c r="P8" s="25"/>
      <c r="Q8" s="93"/>
      <c r="R8" s="25"/>
      <c r="S8" s="39"/>
      <c r="T8" s="111"/>
      <c r="U8" s="25"/>
    </row>
    <row r="9" spans="7:21" hidden="1" x14ac:dyDescent="0.15">
      <c r="G9" s="28"/>
      <c r="S9" s="10"/>
      <c r="T9" s="16"/>
    </row>
    <row r="10" spans="7:21" ht="13.5" hidden="1" customHeight="1" x14ac:dyDescent="0.15">
      <c r="G10" s="45"/>
      <c r="T10" s="16"/>
    </row>
    <row r="11" spans="7:21" hidden="1" x14ac:dyDescent="0.15">
      <c r="G11" s="46"/>
      <c r="S11" s="10"/>
      <c r="T11" s="16"/>
    </row>
    <row r="12" spans="7:21" ht="13.5" hidden="1" customHeight="1" x14ac:dyDescent="0.15">
      <c r="G12" s="47" t="s">
        <v>9</v>
      </c>
      <c r="S12" s="10"/>
      <c r="T12" s="16"/>
    </row>
    <row r="13" spans="7:21" ht="13.5" customHeight="1" x14ac:dyDescent="0.15">
      <c r="G13" s="102" t="s">
        <v>38</v>
      </c>
      <c r="S13" s="10"/>
      <c r="T13" s="16" t="s">
        <v>49</v>
      </c>
    </row>
    <row r="14" spans="7:21" ht="13.5" customHeight="1" x14ac:dyDescent="0.15">
      <c r="G14" s="46" t="s">
        <v>32</v>
      </c>
      <c r="S14" s="10"/>
      <c r="T14" s="16" t="s">
        <v>49</v>
      </c>
    </row>
    <row r="15" spans="7:21" ht="13.5" customHeight="1" x14ac:dyDescent="0.15">
      <c r="G15" s="91"/>
      <c r="S15" s="10"/>
      <c r="T15" t="s">
        <v>50</v>
      </c>
    </row>
    <row r="16" spans="7:21" x14ac:dyDescent="0.15">
      <c r="G16" s="4" t="s">
        <v>12</v>
      </c>
      <c r="S16" s="10"/>
    </row>
    <row r="17" spans="6:22" ht="18.75" x14ac:dyDescent="0.15">
      <c r="G17" s="27"/>
      <c r="H17" s="4" t="s">
        <v>230</v>
      </c>
      <c r="I17" s="5"/>
      <c r="J17" s="6"/>
      <c r="K17" s="7"/>
      <c r="L17" s="7"/>
      <c r="M17" s="7"/>
      <c r="N17" s="16"/>
      <c r="O17" s="99"/>
      <c r="P17" s="16"/>
      <c r="R17" s="16"/>
      <c r="S17" s="40"/>
      <c r="T17" s="15"/>
      <c r="U17" s="8"/>
    </row>
    <row r="18" spans="6:22" ht="15" hidden="1" x14ac:dyDescent="0.15">
      <c r="G18" s="27"/>
      <c r="H18" s="11"/>
      <c r="I18" s="26"/>
      <c r="N18" s="18"/>
      <c r="O18" s="18"/>
      <c r="P18" s="18"/>
      <c r="Q18" s="95"/>
      <c r="S18" s="19"/>
      <c r="T18" s="19"/>
    </row>
    <row r="19" spans="6:22" ht="18.75" x14ac:dyDescent="0.15">
      <c r="H19" s="3" t="s">
        <v>235</v>
      </c>
      <c r="R19" s="3"/>
      <c r="S19" s="41"/>
      <c r="T19" s="21"/>
      <c r="V19" s="30"/>
    </row>
    <row r="20" spans="6:22" x14ac:dyDescent="0.15">
      <c r="J20" s="4" t="s">
        <v>5</v>
      </c>
      <c r="S20" s="29"/>
      <c r="T20" s="29"/>
      <c r="U20" s="30"/>
      <c r="V20" s="143"/>
    </row>
    <row r="21" spans="6:22" ht="18" customHeight="1" x14ac:dyDescent="0.15">
      <c r="F21" s="33"/>
      <c r="G21" s="30" t="s">
        <v>13</v>
      </c>
      <c r="H21" s="32"/>
      <c r="I21" s="31"/>
      <c r="J21" s="33"/>
      <c r="K21" s="48"/>
      <c r="L21" s="21"/>
      <c r="M21" s="55"/>
      <c r="N21" s="36"/>
      <c r="O21" s="36"/>
      <c r="P21" s="43"/>
      <c r="Q21" s="31"/>
      <c r="R21" s="56"/>
      <c r="S21" s="42"/>
      <c r="T21" s="19"/>
      <c r="U21" s="19"/>
      <c r="V21" s="32"/>
    </row>
    <row r="22" spans="6:22" ht="18" customHeight="1" x14ac:dyDescent="0.15">
      <c r="F22" s="33"/>
      <c r="G22" s="89" t="s">
        <v>20</v>
      </c>
      <c r="H22" s="32"/>
      <c r="I22" s="31"/>
      <c r="J22" s="33"/>
      <c r="K22" s="48"/>
      <c r="L22" s="21"/>
      <c r="M22" s="50"/>
      <c r="N22" s="36"/>
      <c r="O22" s="36"/>
      <c r="P22" s="43"/>
      <c r="Q22" s="31"/>
      <c r="R22" s="21"/>
      <c r="S22" s="44"/>
      <c r="T22" s="19"/>
      <c r="U22" s="19"/>
      <c r="V22" s="32"/>
    </row>
    <row r="23" spans="6:22" ht="18" customHeight="1" x14ac:dyDescent="0.15">
      <c r="F23" s="24"/>
      <c r="G23" s="24"/>
      <c r="H23" s="14" t="s">
        <v>1</v>
      </c>
      <c r="I23" s="1" t="s">
        <v>2</v>
      </c>
      <c r="J23" s="59" t="s">
        <v>4</v>
      </c>
      <c r="K23" s="59" t="s">
        <v>3</v>
      </c>
      <c r="L23" s="59" t="s">
        <v>6</v>
      </c>
      <c r="M23" s="60" t="s">
        <v>7</v>
      </c>
      <c r="N23" s="61" t="s">
        <v>0</v>
      </c>
      <c r="O23" s="61" t="s">
        <v>8</v>
      </c>
      <c r="P23" s="58" t="s">
        <v>15</v>
      </c>
      <c r="Q23" s="59" t="s">
        <v>6</v>
      </c>
      <c r="R23" s="1" t="s">
        <v>7</v>
      </c>
      <c r="S23" s="38" t="s">
        <v>14</v>
      </c>
      <c r="T23" s="20" t="s">
        <v>16</v>
      </c>
      <c r="U23" s="88" t="s">
        <v>17</v>
      </c>
      <c r="V23" s="23" t="s">
        <v>18</v>
      </c>
    </row>
    <row r="24" spans="6:22" ht="18" customHeight="1" x14ac:dyDescent="0.15">
      <c r="F24" s="24"/>
      <c r="G24" s="101" t="s">
        <v>19</v>
      </c>
      <c r="H24" s="96" t="s">
        <v>19</v>
      </c>
      <c r="I24" s="1"/>
      <c r="J24" s="59"/>
      <c r="K24" s="59"/>
      <c r="L24" s="59"/>
      <c r="M24" s="60"/>
      <c r="N24" s="61"/>
      <c r="O24" s="61"/>
      <c r="P24" s="58"/>
      <c r="Q24" s="59"/>
      <c r="R24" s="1"/>
      <c r="S24" s="38"/>
      <c r="T24" s="20"/>
      <c r="U24" s="88"/>
      <c r="V24" s="23"/>
    </row>
    <row r="25" spans="6:22" ht="18" hidden="1" customHeight="1" x14ac:dyDescent="0.15">
      <c r="F25" s="66"/>
      <c r="G25" s="66"/>
      <c r="H25" s="67"/>
      <c r="I25" s="68"/>
      <c r="J25" s="69"/>
      <c r="K25" s="69"/>
      <c r="L25" s="69"/>
      <c r="M25" s="70"/>
      <c r="N25" s="71"/>
      <c r="O25" s="71"/>
      <c r="P25" s="72"/>
      <c r="Q25" s="69"/>
      <c r="R25" s="68"/>
      <c r="S25" s="73"/>
      <c r="T25" s="74"/>
      <c r="U25" s="75"/>
      <c r="V25" s="76"/>
    </row>
    <row r="26" spans="6:22" ht="18" hidden="1" customHeight="1" x14ac:dyDescent="0.15">
      <c r="F26" s="77"/>
      <c r="G26" s="77"/>
      <c r="H26" s="78"/>
      <c r="I26" s="79"/>
      <c r="J26" s="80"/>
      <c r="K26" s="80"/>
      <c r="L26" s="80"/>
      <c r="M26" s="81"/>
      <c r="N26" s="82"/>
      <c r="O26" s="82"/>
      <c r="P26" s="83"/>
      <c r="Q26" s="80"/>
      <c r="R26" s="79"/>
      <c r="S26" s="84"/>
      <c r="T26" s="85"/>
      <c r="U26" s="86"/>
      <c r="V26" s="87"/>
    </row>
    <row r="27" spans="6:22" ht="18" customHeight="1" x14ac:dyDescent="0.15">
      <c r="F27" s="24">
        <f t="shared" ref="F27:F90" si="0">F26+1</f>
        <v>1</v>
      </c>
      <c r="G27" s="110">
        <v>43248</v>
      </c>
      <c r="H27" s="23">
        <v>43242</v>
      </c>
      <c r="I27" s="22">
        <v>7952</v>
      </c>
      <c r="J27" s="24" t="s">
        <v>53</v>
      </c>
      <c r="K27" s="52">
        <v>5100</v>
      </c>
      <c r="L27" s="24">
        <v>100</v>
      </c>
      <c r="M27" s="49">
        <f t="shared" ref="M27:M28" si="1">SUM(K27*L27)</f>
        <v>510000</v>
      </c>
      <c r="N27" s="52">
        <v>5740</v>
      </c>
      <c r="O27" s="52">
        <v>4955</v>
      </c>
      <c r="P27" s="112">
        <v>5450</v>
      </c>
      <c r="Q27" s="103">
        <f t="shared" ref="Q27:Q34" si="2">L27</f>
        <v>100</v>
      </c>
      <c r="R27" s="37">
        <f t="shared" ref="R27:R34" si="3">P27*Q27</f>
        <v>545000</v>
      </c>
      <c r="S27" s="57">
        <f>R27-M27</f>
        <v>35000</v>
      </c>
      <c r="T27" s="20">
        <f t="shared" ref="T27:T34" si="4">(P27-K27)/K27</f>
        <v>6.8627450980392163E-2</v>
      </c>
      <c r="U27" s="20">
        <f t="shared" ref="U27:U34" si="5">(N27-K27)/K27</f>
        <v>0.12549019607843137</v>
      </c>
      <c r="V27" s="124">
        <f>N27*95%</f>
        <v>5453</v>
      </c>
    </row>
    <row r="28" spans="6:22" ht="18" customHeight="1" x14ac:dyDescent="0.15">
      <c r="F28" s="24">
        <f t="shared" si="0"/>
        <v>2</v>
      </c>
      <c r="G28" s="110">
        <v>43249</v>
      </c>
      <c r="H28" s="23">
        <v>43242</v>
      </c>
      <c r="I28" s="22">
        <v>6556</v>
      </c>
      <c r="J28" s="24" t="s">
        <v>54</v>
      </c>
      <c r="K28" s="52">
        <v>1413</v>
      </c>
      <c r="L28" s="24">
        <v>400</v>
      </c>
      <c r="M28" s="49">
        <f t="shared" si="1"/>
        <v>565200</v>
      </c>
      <c r="N28" s="51">
        <v>1585</v>
      </c>
      <c r="O28" s="52">
        <v>1347</v>
      </c>
      <c r="P28" s="112">
        <v>1532</v>
      </c>
      <c r="Q28" s="103">
        <f t="shared" si="2"/>
        <v>400</v>
      </c>
      <c r="R28" s="37">
        <f t="shared" si="3"/>
        <v>612800</v>
      </c>
      <c r="S28" s="57">
        <f>R28-M28</f>
        <v>47600</v>
      </c>
      <c r="T28" s="20">
        <f t="shared" si="4"/>
        <v>8.4217975937721165E-2</v>
      </c>
      <c r="U28" s="20">
        <f t="shared" si="5"/>
        <v>0.12172682236376504</v>
      </c>
      <c r="V28" s="124">
        <f>N28*95%</f>
        <v>1505.75</v>
      </c>
    </row>
    <row r="29" spans="6:22" ht="18" customHeight="1" x14ac:dyDescent="0.15">
      <c r="F29" s="24">
        <f t="shared" si="0"/>
        <v>3</v>
      </c>
      <c r="G29" s="110">
        <v>43251</v>
      </c>
      <c r="H29" s="23">
        <v>43242</v>
      </c>
      <c r="I29" s="22">
        <v>1357</v>
      </c>
      <c r="J29" s="24" t="s">
        <v>56</v>
      </c>
      <c r="K29" s="52">
        <v>1178</v>
      </c>
      <c r="L29" s="24">
        <v>500</v>
      </c>
      <c r="M29" s="49">
        <f t="shared" ref="M29:M32" si="6">SUM(K29*L29)</f>
        <v>589000</v>
      </c>
      <c r="N29" s="52">
        <v>1290</v>
      </c>
      <c r="O29" s="52">
        <v>1176</v>
      </c>
      <c r="P29" s="112">
        <v>1260</v>
      </c>
      <c r="Q29" s="103">
        <f t="shared" si="2"/>
        <v>500</v>
      </c>
      <c r="R29" s="37">
        <f t="shared" si="3"/>
        <v>630000</v>
      </c>
      <c r="S29" s="57">
        <f t="shared" ref="S29:S52" si="7">R29-M29</f>
        <v>41000</v>
      </c>
      <c r="T29" s="20">
        <f t="shared" si="4"/>
        <v>6.9609507640067916E-2</v>
      </c>
      <c r="U29" s="20">
        <f t="shared" si="5"/>
        <v>9.5076400679117143E-2</v>
      </c>
      <c r="V29" s="123">
        <f>N29*93%</f>
        <v>1199.7</v>
      </c>
    </row>
    <row r="30" spans="6:22" ht="18" customHeight="1" x14ac:dyDescent="0.15">
      <c r="F30" s="24">
        <f t="shared" si="0"/>
        <v>4</v>
      </c>
      <c r="G30" s="110">
        <v>43251</v>
      </c>
      <c r="H30" s="23">
        <v>43244</v>
      </c>
      <c r="I30" s="22">
        <v>1357</v>
      </c>
      <c r="J30" s="24" t="s">
        <v>56</v>
      </c>
      <c r="K30" s="52">
        <v>1234</v>
      </c>
      <c r="L30" s="24">
        <v>500</v>
      </c>
      <c r="M30" s="49">
        <f t="shared" si="6"/>
        <v>617000</v>
      </c>
      <c r="N30" s="52">
        <v>1290</v>
      </c>
      <c r="O30" s="52">
        <v>1221</v>
      </c>
      <c r="P30" s="112">
        <v>1260</v>
      </c>
      <c r="Q30" s="103">
        <f t="shared" si="2"/>
        <v>500</v>
      </c>
      <c r="R30" s="37">
        <f t="shared" si="3"/>
        <v>630000</v>
      </c>
      <c r="S30" s="57">
        <f t="shared" si="7"/>
        <v>13000</v>
      </c>
      <c r="T30" s="20">
        <f t="shared" si="4"/>
        <v>2.1069692058346839E-2</v>
      </c>
      <c r="U30" s="20">
        <f t="shared" si="5"/>
        <v>4.5380875202593193E-2</v>
      </c>
      <c r="V30" s="120">
        <f>K30*90%</f>
        <v>1110.6000000000001</v>
      </c>
    </row>
    <row r="31" spans="6:22" ht="18" customHeight="1" x14ac:dyDescent="0.15">
      <c r="F31" s="24">
        <f t="shared" si="0"/>
        <v>5</v>
      </c>
      <c r="G31" s="110">
        <v>43252</v>
      </c>
      <c r="H31" s="23">
        <v>43243</v>
      </c>
      <c r="I31" s="22">
        <v>3696</v>
      </c>
      <c r="J31" s="24" t="s">
        <v>69</v>
      </c>
      <c r="K31" s="52">
        <v>2223</v>
      </c>
      <c r="L31" s="24">
        <v>300</v>
      </c>
      <c r="M31" s="49">
        <f t="shared" si="6"/>
        <v>666900</v>
      </c>
      <c r="N31" s="52">
        <v>2346</v>
      </c>
      <c r="O31" s="52">
        <v>2024</v>
      </c>
      <c r="P31" s="112">
        <v>2150</v>
      </c>
      <c r="Q31" s="103">
        <f t="shared" si="2"/>
        <v>300</v>
      </c>
      <c r="R31" s="37">
        <f t="shared" si="3"/>
        <v>645000</v>
      </c>
      <c r="S31" s="57">
        <f t="shared" si="7"/>
        <v>-21900</v>
      </c>
      <c r="T31" s="20">
        <f t="shared" si="4"/>
        <v>-3.2838506522717047E-2</v>
      </c>
      <c r="U31" s="20">
        <f t="shared" si="5"/>
        <v>5.5330634278002701E-2</v>
      </c>
      <c r="V31" s="123">
        <f>N31*93%</f>
        <v>2181.7800000000002</v>
      </c>
    </row>
    <row r="32" spans="6:22" ht="18" customHeight="1" x14ac:dyDescent="0.15">
      <c r="F32" s="24">
        <f t="shared" si="0"/>
        <v>6</v>
      </c>
      <c r="G32" s="110">
        <v>43252</v>
      </c>
      <c r="H32" s="23">
        <v>43244</v>
      </c>
      <c r="I32" s="22">
        <v>8732</v>
      </c>
      <c r="J32" s="24" t="s">
        <v>70</v>
      </c>
      <c r="K32" s="52">
        <v>528</v>
      </c>
      <c r="L32" s="24">
        <v>1000</v>
      </c>
      <c r="M32" s="49">
        <f t="shared" si="6"/>
        <v>528000</v>
      </c>
      <c r="N32" s="52">
        <v>549</v>
      </c>
      <c r="O32" s="52">
        <v>475</v>
      </c>
      <c r="P32" s="112">
        <v>475</v>
      </c>
      <c r="Q32" s="103">
        <f t="shared" si="2"/>
        <v>1000</v>
      </c>
      <c r="R32" s="37">
        <f t="shared" si="3"/>
        <v>475000</v>
      </c>
      <c r="S32" s="57">
        <f t="shared" si="7"/>
        <v>-53000</v>
      </c>
      <c r="T32" s="20">
        <f t="shared" si="4"/>
        <v>-0.10037878787878787</v>
      </c>
      <c r="U32" s="20">
        <f t="shared" si="5"/>
        <v>3.9772727272727272E-2</v>
      </c>
      <c r="V32" s="120">
        <f>K32*90%</f>
        <v>475.2</v>
      </c>
    </row>
    <row r="33" spans="6:22" ht="18" customHeight="1" x14ac:dyDescent="0.15">
      <c r="F33" s="24">
        <f t="shared" si="0"/>
        <v>7</v>
      </c>
      <c r="G33" s="110">
        <v>43252</v>
      </c>
      <c r="H33" s="23">
        <v>43242</v>
      </c>
      <c r="I33" s="113">
        <v>9260</v>
      </c>
      <c r="J33" s="114" t="s">
        <v>55</v>
      </c>
      <c r="K33" s="115">
        <v>5030</v>
      </c>
      <c r="L33" s="114">
        <v>100</v>
      </c>
      <c r="M33" s="49">
        <f t="shared" ref="M33:M34" si="8">SUM(K33*L33)</f>
        <v>503000</v>
      </c>
      <c r="N33" s="115">
        <v>5470</v>
      </c>
      <c r="O33" s="115">
        <v>4985</v>
      </c>
      <c r="P33" s="116">
        <v>5070</v>
      </c>
      <c r="Q33" s="117">
        <f t="shared" si="2"/>
        <v>100</v>
      </c>
      <c r="R33" s="118">
        <f t="shared" si="3"/>
        <v>507000</v>
      </c>
      <c r="S33" s="57">
        <f t="shared" si="7"/>
        <v>4000</v>
      </c>
      <c r="T33" s="119">
        <f t="shared" si="4"/>
        <v>7.9522862823061622E-3</v>
      </c>
      <c r="U33" s="119">
        <f t="shared" si="5"/>
        <v>8.74751491053678E-2</v>
      </c>
      <c r="V33" s="123">
        <f>N33*93%</f>
        <v>5087.1000000000004</v>
      </c>
    </row>
    <row r="34" spans="6:22" ht="18" customHeight="1" x14ac:dyDescent="0.15">
      <c r="F34" s="24">
        <f t="shared" si="0"/>
        <v>8</v>
      </c>
      <c r="G34" s="110">
        <v>43257</v>
      </c>
      <c r="H34" s="23">
        <v>43242</v>
      </c>
      <c r="I34" s="22">
        <v>7745</v>
      </c>
      <c r="J34" s="24" t="s">
        <v>35</v>
      </c>
      <c r="K34" s="52">
        <v>1112</v>
      </c>
      <c r="L34" s="24">
        <v>500</v>
      </c>
      <c r="M34" s="49">
        <f t="shared" si="8"/>
        <v>556000</v>
      </c>
      <c r="N34" s="51">
        <v>1229</v>
      </c>
      <c r="O34" s="52">
        <v>1036</v>
      </c>
      <c r="P34" s="112">
        <v>1167</v>
      </c>
      <c r="Q34" s="103">
        <f t="shared" si="2"/>
        <v>500</v>
      </c>
      <c r="R34" s="37">
        <f t="shared" si="3"/>
        <v>583500</v>
      </c>
      <c r="S34" s="57">
        <f t="shared" si="7"/>
        <v>27500</v>
      </c>
      <c r="T34" s="20">
        <f t="shared" si="4"/>
        <v>4.9460431654676257E-2</v>
      </c>
      <c r="U34" s="20">
        <f t="shared" si="5"/>
        <v>0.10521582733812949</v>
      </c>
      <c r="V34" s="124">
        <f>N34*95%</f>
        <v>1167.55</v>
      </c>
    </row>
    <row r="35" spans="6:22" ht="18" customHeight="1" x14ac:dyDescent="0.15">
      <c r="F35" s="24">
        <f t="shared" si="0"/>
        <v>9</v>
      </c>
      <c r="G35" s="110">
        <v>43262</v>
      </c>
      <c r="H35" s="23">
        <v>43243</v>
      </c>
      <c r="I35" s="22">
        <v>6656</v>
      </c>
      <c r="J35" s="114" t="s">
        <v>68</v>
      </c>
      <c r="K35" s="52">
        <v>1253</v>
      </c>
      <c r="L35" s="24">
        <v>400</v>
      </c>
      <c r="M35" s="49">
        <f>SUM(K35*L35)</f>
        <v>501200</v>
      </c>
      <c r="N35" s="52">
        <v>1282</v>
      </c>
      <c r="O35" s="52">
        <v>952</v>
      </c>
      <c r="P35" s="112">
        <v>981</v>
      </c>
      <c r="Q35" s="103">
        <f>L35</f>
        <v>400</v>
      </c>
      <c r="R35" s="37">
        <f>P35*Q35</f>
        <v>392400</v>
      </c>
      <c r="S35" s="57">
        <f t="shared" si="7"/>
        <v>-108800</v>
      </c>
      <c r="T35" s="20">
        <f>(P35-K35)/K35</f>
        <v>-0.21707901037509977</v>
      </c>
      <c r="U35" s="20">
        <f>(N35-K35)/K35</f>
        <v>2.3144453312051078E-2</v>
      </c>
      <c r="V35" s="120">
        <f>K35*90%</f>
        <v>1127.7</v>
      </c>
    </row>
    <row r="36" spans="6:22" ht="18" customHeight="1" x14ac:dyDescent="0.15">
      <c r="F36" s="24">
        <f t="shared" si="0"/>
        <v>10</v>
      </c>
      <c r="G36" s="110">
        <v>43264</v>
      </c>
      <c r="H36" s="23">
        <v>43262</v>
      </c>
      <c r="I36" s="22">
        <v>4331</v>
      </c>
      <c r="J36" s="114" t="s">
        <v>78</v>
      </c>
      <c r="K36" s="52">
        <v>1674</v>
      </c>
      <c r="L36" s="24">
        <v>300</v>
      </c>
      <c r="M36" s="49">
        <f t="shared" ref="M36:M45" si="9">SUM(K36*L36)</f>
        <v>502200</v>
      </c>
      <c r="N36" s="52">
        <v>1768</v>
      </c>
      <c r="O36" s="52">
        <v>1641</v>
      </c>
      <c r="P36" s="112">
        <v>1645</v>
      </c>
      <c r="Q36" s="103">
        <f t="shared" ref="Q36:Q51" si="10">L36</f>
        <v>300</v>
      </c>
      <c r="R36" s="37">
        <f t="shared" ref="R36:R51" si="11">P36*Q36</f>
        <v>493500</v>
      </c>
      <c r="S36" s="57">
        <f t="shared" si="7"/>
        <v>-8700</v>
      </c>
      <c r="T36" s="20">
        <f t="shared" ref="T36:T48" si="12">(P36-K36)/K36</f>
        <v>-1.7323775388291517E-2</v>
      </c>
      <c r="U36" s="20">
        <f t="shared" ref="U36:U51" si="13">(N36-K36)/K36</f>
        <v>5.6152927120669056E-2</v>
      </c>
      <c r="V36" s="123">
        <f>N36*93%</f>
        <v>1644.24</v>
      </c>
    </row>
    <row r="37" spans="6:22" ht="18" customHeight="1" x14ac:dyDescent="0.15">
      <c r="F37" s="24">
        <f t="shared" si="0"/>
        <v>11</v>
      </c>
      <c r="G37" s="110">
        <v>43265</v>
      </c>
      <c r="H37" s="23">
        <v>43243</v>
      </c>
      <c r="I37" s="22">
        <v>7725</v>
      </c>
      <c r="J37" s="114" t="s">
        <v>67</v>
      </c>
      <c r="K37" s="52">
        <v>1360</v>
      </c>
      <c r="L37" s="24">
        <v>400</v>
      </c>
      <c r="M37" s="49">
        <f t="shared" si="9"/>
        <v>544000</v>
      </c>
      <c r="N37" s="51">
        <v>1505</v>
      </c>
      <c r="O37" s="52">
        <v>1242</v>
      </c>
      <c r="P37" s="112">
        <v>1429</v>
      </c>
      <c r="Q37" s="103">
        <f t="shared" si="10"/>
        <v>400</v>
      </c>
      <c r="R37" s="37">
        <f t="shared" si="11"/>
        <v>571600</v>
      </c>
      <c r="S37" s="57">
        <f t="shared" si="7"/>
        <v>27600</v>
      </c>
      <c r="T37" s="20">
        <f t="shared" si="12"/>
        <v>5.0735294117647059E-2</v>
      </c>
      <c r="U37" s="20">
        <f t="shared" si="13"/>
        <v>0.10661764705882353</v>
      </c>
      <c r="V37" s="124">
        <f>N37*95%</f>
        <v>1429.75</v>
      </c>
    </row>
    <row r="38" spans="6:22" ht="18" customHeight="1" x14ac:dyDescent="0.15">
      <c r="F38" s="24">
        <f t="shared" si="0"/>
        <v>12</v>
      </c>
      <c r="G38" s="110">
        <v>43266</v>
      </c>
      <c r="H38" s="23">
        <v>43259</v>
      </c>
      <c r="I38" s="22">
        <v>4022</v>
      </c>
      <c r="J38" s="114" t="s">
        <v>76</v>
      </c>
      <c r="K38" s="52">
        <v>3445</v>
      </c>
      <c r="L38" s="24">
        <v>200</v>
      </c>
      <c r="M38" s="49">
        <f t="shared" si="9"/>
        <v>689000</v>
      </c>
      <c r="N38" s="52">
        <v>3575</v>
      </c>
      <c r="O38" s="52">
        <v>3050</v>
      </c>
      <c r="P38" s="112">
        <v>3100</v>
      </c>
      <c r="Q38" s="103">
        <f t="shared" si="10"/>
        <v>200</v>
      </c>
      <c r="R38" s="37">
        <f t="shared" si="11"/>
        <v>620000</v>
      </c>
      <c r="S38" s="57">
        <f t="shared" si="7"/>
        <v>-69000</v>
      </c>
      <c r="T38" s="20">
        <f t="shared" si="12"/>
        <v>-0.10014513788098693</v>
      </c>
      <c r="U38" s="20">
        <f t="shared" si="13"/>
        <v>3.7735849056603772E-2</v>
      </c>
      <c r="V38" s="120">
        <f>K38*90%</f>
        <v>3100.5</v>
      </c>
    </row>
    <row r="39" spans="6:22" ht="18" customHeight="1" x14ac:dyDescent="0.15">
      <c r="F39" s="24">
        <f t="shared" si="0"/>
        <v>13</v>
      </c>
      <c r="G39" s="110">
        <v>43270</v>
      </c>
      <c r="H39" s="23">
        <v>43252</v>
      </c>
      <c r="I39" s="22">
        <v>2492</v>
      </c>
      <c r="J39" s="114" t="s">
        <v>72</v>
      </c>
      <c r="K39" s="52">
        <v>1226</v>
      </c>
      <c r="L39" s="24">
        <v>500</v>
      </c>
      <c r="M39" s="49">
        <f t="shared" si="9"/>
        <v>613000</v>
      </c>
      <c r="N39" s="52">
        <v>1612</v>
      </c>
      <c r="O39" s="52">
        <v>1214</v>
      </c>
      <c r="P39" s="112">
        <v>1531</v>
      </c>
      <c r="Q39" s="103">
        <f t="shared" si="10"/>
        <v>500</v>
      </c>
      <c r="R39" s="37">
        <f t="shared" si="11"/>
        <v>765500</v>
      </c>
      <c r="S39" s="57">
        <f t="shared" si="7"/>
        <v>152500</v>
      </c>
      <c r="T39" s="20">
        <f t="shared" si="12"/>
        <v>0.24877650897226752</v>
      </c>
      <c r="U39" s="20">
        <f t="shared" si="13"/>
        <v>0.31484502446982054</v>
      </c>
      <c r="V39" s="124">
        <f>N39*95%</f>
        <v>1531.3999999999999</v>
      </c>
    </row>
    <row r="40" spans="6:22" ht="18.600000000000001" customHeight="1" x14ac:dyDescent="0.15">
      <c r="F40" s="24">
        <f t="shared" si="0"/>
        <v>14</v>
      </c>
      <c r="G40" s="110">
        <v>43270</v>
      </c>
      <c r="H40" s="23">
        <v>43266</v>
      </c>
      <c r="I40" s="22">
        <v>3989</v>
      </c>
      <c r="J40" s="114" t="s">
        <v>81</v>
      </c>
      <c r="K40" s="52">
        <v>3520</v>
      </c>
      <c r="L40" s="24">
        <v>200</v>
      </c>
      <c r="M40" s="49">
        <f t="shared" si="9"/>
        <v>704000</v>
      </c>
      <c r="N40" s="52">
        <v>3895</v>
      </c>
      <c r="O40" s="52">
        <v>3370</v>
      </c>
      <c r="P40" s="112">
        <v>3700</v>
      </c>
      <c r="Q40" s="103">
        <f t="shared" si="10"/>
        <v>200</v>
      </c>
      <c r="R40" s="37">
        <f t="shared" si="11"/>
        <v>740000</v>
      </c>
      <c r="S40" s="57">
        <f t="shared" si="7"/>
        <v>36000</v>
      </c>
      <c r="T40" s="20">
        <f t="shared" si="12"/>
        <v>5.113636363636364E-2</v>
      </c>
      <c r="U40" s="20">
        <f t="shared" si="13"/>
        <v>0.10653409090909091</v>
      </c>
      <c r="V40" s="124">
        <f>N40*95%</f>
        <v>3700.25</v>
      </c>
    </row>
    <row r="41" spans="6:22" ht="18" customHeight="1" x14ac:dyDescent="0.15">
      <c r="F41" s="24">
        <f t="shared" si="0"/>
        <v>15</v>
      </c>
      <c r="G41" s="110">
        <v>43271</v>
      </c>
      <c r="H41" s="23">
        <v>43262</v>
      </c>
      <c r="I41" s="22">
        <v>6981</v>
      </c>
      <c r="J41" s="114" t="s">
        <v>77</v>
      </c>
      <c r="K41" s="52">
        <v>16685</v>
      </c>
      <c r="L41" s="24">
        <v>100</v>
      </c>
      <c r="M41" s="49">
        <f t="shared" si="9"/>
        <v>1668500</v>
      </c>
      <c r="N41" s="52">
        <v>19075</v>
      </c>
      <c r="O41" s="52">
        <v>16660</v>
      </c>
      <c r="P41" s="112">
        <v>18121</v>
      </c>
      <c r="Q41" s="103">
        <f t="shared" si="10"/>
        <v>100</v>
      </c>
      <c r="R41" s="37">
        <f t="shared" si="11"/>
        <v>1812100</v>
      </c>
      <c r="S41" s="57">
        <f t="shared" si="7"/>
        <v>143600</v>
      </c>
      <c r="T41" s="20">
        <f t="shared" si="12"/>
        <v>8.6065328139047048E-2</v>
      </c>
      <c r="U41" s="20">
        <f t="shared" si="13"/>
        <v>0.14324243332334433</v>
      </c>
      <c r="V41" s="124">
        <f>N41*95%</f>
        <v>18121.25</v>
      </c>
    </row>
    <row r="42" spans="6:22" ht="18" customHeight="1" x14ac:dyDescent="0.15">
      <c r="F42" s="24">
        <f t="shared" si="0"/>
        <v>16</v>
      </c>
      <c r="G42" s="110">
        <v>43271</v>
      </c>
      <c r="H42" s="23">
        <v>43256</v>
      </c>
      <c r="I42" s="22">
        <v>3902</v>
      </c>
      <c r="J42" s="114" t="s">
        <v>73</v>
      </c>
      <c r="K42" s="52">
        <v>1695</v>
      </c>
      <c r="L42" s="24">
        <v>300</v>
      </c>
      <c r="M42" s="49">
        <f t="shared" si="9"/>
        <v>508500</v>
      </c>
      <c r="N42" s="52">
        <v>1696</v>
      </c>
      <c r="O42" s="52">
        <v>1502</v>
      </c>
      <c r="P42" s="112">
        <v>1525</v>
      </c>
      <c r="Q42" s="103">
        <f t="shared" si="10"/>
        <v>300</v>
      </c>
      <c r="R42" s="37">
        <f t="shared" si="11"/>
        <v>457500</v>
      </c>
      <c r="S42" s="57">
        <f t="shared" si="7"/>
        <v>-51000</v>
      </c>
      <c r="T42" s="20">
        <f t="shared" si="12"/>
        <v>-0.10029498525073746</v>
      </c>
      <c r="U42" s="20">
        <f t="shared" si="13"/>
        <v>5.8997050147492625E-4</v>
      </c>
      <c r="V42" s="120">
        <f t="shared" ref="V42" si="14">K42*90%</f>
        <v>1525.5</v>
      </c>
    </row>
    <row r="43" spans="6:22" ht="18" customHeight="1" x14ac:dyDescent="0.15">
      <c r="F43" s="24">
        <f t="shared" si="0"/>
        <v>17</v>
      </c>
      <c r="G43" s="110">
        <v>43272</v>
      </c>
      <c r="H43" s="23">
        <v>43259</v>
      </c>
      <c r="I43" s="22">
        <v>9062</v>
      </c>
      <c r="J43" s="114" t="s">
        <v>75</v>
      </c>
      <c r="K43" s="52">
        <v>8650</v>
      </c>
      <c r="L43" s="24">
        <v>100</v>
      </c>
      <c r="M43" s="49">
        <f t="shared" si="9"/>
        <v>865000</v>
      </c>
      <c r="N43" s="52">
        <v>9130</v>
      </c>
      <c r="O43" s="52">
        <v>8440</v>
      </c>
      <c r="P43" s="112">
        <v>8490</v>
      </c>
      <c r="Q43" s="103">
        <f t="shared" si="10"/>
        <v>100</v>
      </c>
      <c r="R43" s="37">
        <f t="shared" si="11"/>
        <v>849000</v>
      </c>
      <c r="S43" s="57">
        <f t="shared" si="7"/>
        <v>-16000</v>
      </c>
      <c r="T43" s="20">
        <f t="shared" si="12"/>
        <v>-1.8497109826589597E-2</v>
      </c>
      <c r="U43" s="20">
        <f t="shared" si="13"/>
        <v>5.5491329479768786E-2</v>
      </c>
      <c r="V43" s="123">
        <f>N43*93%</f>
        <v>8490.9</v>
      </c>
    </row>
    <row r="44" spans="6:22" ht="18" customHeight="1" x14ac:dyDescent="0.15">
      <c r="F44" s="24">
        <f t="shared" si="0"/>
        <v>18</v>
      </c>
      <c r="G44" s="110">
        <v>43273</v>
      </c>
      <c r="H44" s="23">
        <v>43271</v>
      </c>
      <c r="I44" s="22">
        <v>3963</v>
      </c>
      <c r="J44" s="114" t="s">
        <v>84</v>
      </c>
      <c r="K44" s="52">
        <v>1083</v>
      </c>
      <c r="L44" s="24">
        <v>500</v>
      </c>
      <c r="M44" s="49">
        <f t="shared" si="9"/>
        <v>541500</v>
      </c>
      <c r="N44" s="52">
        <v>1220</v>
      </c>
      <c r="O44" s="52">
        <v>1047</v>
      </c>
      <c r="P44" s="112">
        <v>1159</v>
      </c>
      <c r="Q44" s="103">
        <f t="shared" si="10"/>
        <v>500</v>
      </c>
      <c r="R44" s="37">
        <f t="shared" si="11"/>
        <v>579500</v>
      </c>
      <c r="S44" s="57">
        <f t="shared" si="7"/>
        <v>38000</v>
      </c>
      <c r="T44" s="20">
        <f t="shared" si="12"/>
        <v>7.0175438596491224E-2</v>
      </c>
      <c r="U44" s="20">
        <f t="shared" si="13"/>
        <v>0.1265004616805171</v>
      </c>
      <c r="V44" s="124">
        <f>N44*95%</f>
        <v>1159</v>
      </c>
    </row>
    <row r="45" spans="6:22" ht="18" customHeight="1" x14ac:dyDescent="0.15">
      <c r="F45" s="24">
        <f t="shared" si="0"/>
        <v>19</v>
      </c>
      <c r="G45" s="110">
        <v>43280</v>
      </c>
      <c r="H45" s="23">
        <v>43245</v>
      </c>
      <c r="I45" s="22">
        <v>4543</v>
      </c>
      <c r="J45" s="114" t="s">
        <v>71</v>
      </c>
      <c r="K45" s="52">
        <v>6380</v>
      </c>
      <c r="L45" s="24">
        <v>100</v>
      </c>
      <c r="M45" s="49">
        <f t="shared" si="9"/>
        <v>638000</v>
      </c>
      <c r="N45" s="52">
        <v>6890</v>
      </c>
      <c r="O45" s="52">
        <v>6170</v>
      </c>
      <c r="P45" s="112">
        <v>6407</v>
      </c>
      <c r="Q45" s="103">
        <f t="shared" si="10"/>
        <v>100</v>
      </c>
      <c r="R45" s="37">
        <f t="shared" si="11"/>
        <v>640700</v>
      </c>
      <c r="S45" s="57">
        <f t="shared" si="7"/>
        <v>2700</v>
      </c>
      <c r="T45" s="20">
        <f t="shared" si="12"/>
        <v>4.2319749216300937E-3</v>
      </c>
      <c r="U45" s="20">
        <f t="shared" si="13"/>
        <v>7.9937304075235111E-2</v>
      </c>
      <c r="V45" s="123">
        <f>N45*93%</f>
        <v>6407.7000000000007</v>
      </c>
    </row>
    <row r="46" spans="6:22" ht="18" customHeight="1" x14ac:dyDescent="0.15">
      <c r="F46" s="24">
        <f t="shared" si="0"/>
        <v>20</v>
      </c>
      <c r="G46" s="110">
        <v>43287</v>
      </c>
      <c r="H46" s="23">
        <v>43266</v>
      </c>
      <c r="I46" s="22">
        <v>4911</v>
      </c>
      <c r="J46" s="114" t="s">
        <v>80</v>
      </c>
      <c r="K46" s="52">
        <v>8992</v>
      </c>
      <c r="L46" s="24">
        <v>100</v>
      </c>
      <c r="M46" s="49">
        <f t="shared" ref="M46:M50" si="15">SUM(K46*L46)</f>
        <v>899200</v>
      </c>
      <c r="N46" s="52">
        <v>9215</v>
      </c>
      <c r="O46" s="52">
        <v>8069</v>
      </c>
      <c r="P46" s="112">
        <v>8092</v>
      </c>
      <c r="Q46" s="103">
        <f t="shared" si="10"/>
        <v>100</v>
      </c>
      <c r="R46" s="37">
        <f t="shared" si="11"/>
        <v>809200</v>
      </c>
      <c r="S46" s="57">
        <f t="shared" si="7"/>
        <v>-90000</v>
      </c>
      <c r="T46" s="20">
        <f t="shared" si="12"/>
        <v>-0.10008896797153025</v>
      </c>
      <c r="U46" s="20">
        <f t="shared" si="13"/>
        <v>2.4799822064056939E-2</v>
      </c>
      <c r="V46" s="120">
        <f t="shared" ref="V46" si="16">K46*90%</f>
        <v>8092.8</v>
      </c>
    </row>
    <row r="47" spans="6:22" ht="18" customHeight="1" x14ac:dyDescent="0.15">
      <c r="F47" s="24">
        <f t="shared" si="0"/>
        <v>21</v>
      </c>
      <c r="G47" s="110">
        <v>43304</v>
      </c>
      <c r="H47" s="23">
        <v>43273</v>
      </c>
      <c r="I47" s="22">
        <v>4004</v>
      </c>
      <c r="J47" s="114" t="s">
        <v>85</v>
      </c>
      <c r="K47" s="52">
        <v>4890</v>
      </c>
      <c r="L47" s="24">
        <v>200</v>
      </c>
      <c r="M47" s="49">
        <f t="shared" si="15"/>
        <v>978000</v>
      </c>
      <c r="N47" s="52">
        <v>5490</v>
      </c>
      <c r="O47" s="52">
        <v>4545</v>
      </c>
      <c r="P47" s="112">
        <v>5215</v>
      </c>
      <c r="Q47" s="103">
        <f t="shared" si="10"/>
        <v>200</v>
      </c>
      <c r="R47" s="37">
        <f t="shared" si="11"/>
        <v>1043000</v>
      </c>
      <c r="S47" s="57">
        <f t="shared" si="7"/>
        <v>65000</v>
      </c>
      <c r="T47" s="20">
        <f t="shared" si="12"/>
        <v>6.646216768916155E-2</v>
      </c>
      <c r="U47" s="20">
        <f t="shared" si="13"/>
        <v>0.12269938650306748</v>
      </c>
      <c r="V47" s="124">
        <f t="shared" ref="V47:V52" si="17">N47*95%</f>
        <v>5215.5</v>
      </c>
    </row>
    <row r="48" spans="6:22" ht="18" customHeight="1" x14ac:dyDescent="0.15">
      <c r="F48" s="24">
        <f t="shared" si="0"/>
        <v>22</v>
      </c>
      <c r="G48" s="110">
        <v>43305</v>
      </c>
      <c r="H48" s="23">
        <v>43273</v>
      </c>
      <c r="I48" s="22">
        <v>3938</v>
      </c>
      <c r="J48" s="114" t="s">
        <v>86</v>
      </c>
      <c r="K48" s="52">
        <v>4695</v>
      </c>
      <c r="L48" s="24">
        <v>200</v>
      </c>
      <c r="M48" s="49">
        <f t="shared" si="15"/>
        <v>939000</v>
      </c>
      <c r="N48" s="52">
        <v>5200</v>
      </c>
      <c r="O48" s="52">
        <v>4405</v>
      </c>
      <c r="P48" s="112">
        <v>4940</v>
      </c>
      <c r="Q48" s="103">
        <f t="shared" si="10"/>
        <v>200</v>
      </c>
      <c r="R48" s="37">
        <f t="shared" si="11"/>
        <v>988000</v>
      </c>
      <c r="S48" s="57">
        <f t="shared" si="7"/>
        <v>49000</v>
      </c>
      <c r="T48" s="20">
        <f t="shared" si="12"/>
        <v>5.2183173588924388E-2</v>
      </c>
      <c r="U48" s="20">
        <f t="shared" si="13"/>
        <v>0.10756123535676251</v>
      </c>
      <c r="V48" s="124">
        <f t="shared" si="17"/>
        <v>4940</v>
      </c>
    </row>
    <row r="49" spans="6:22" ht="18" customHeight="1" x14ac:dyDescent="0.15">
      <c r="F49" s="24">
        <f t="shared" si="0"/>
        <v>23</v>
      </c>
      <c r="G49" s="110">
        <v>43307</v>
      </c>
      <c r="H49" s="23">
        <v>43292</v>
      </c>
      <c r="I49" s="22">
        <v>9984</v>
      </c>
      <c r="J49" s="114" t="s">
        <v>91</v>
      </c>
      <c r="K49" s="52">
        <v>8782</v>
      </c>
      <c r="L49" s="24">
        <v>100</v>
      </c>
      <c r="M49" s="49">
        <f t="shared" si="15"/>
        <v>878200</v>
      </c>
      <c r="N49" s="52">
        <v>9909</v>
      </c>
      <c r="O49" s="52">
        <v>8780</v>
      </c>
      <c r="P49" s="112">
        <v>9413</v>
      </c>
      <c r="Q49" s="103">
        <f t="shared" si="10"/>
        <v>100</v>
      </c>
      <c r="R49" s="37">
        <f t="shared" si="11"/>
        <v>941300</v>
      </c>
      <c r="S49" s="57">
        <f t="shared" si="7"/>
        <v>63100</v>
      </c>
      <c r="T49" s="20">
        <f>(P49-K49)/K49</f>
        <v>7.1851514461398314E-2</v>
      </c>
      <c r="U49" s="20">
        <f t="shared" si="13"/>
        <v>0.12833067638351173</v>
      </c>
      <c r="V49" s="124">
        <f t="shared" si="17"/>
        <v>9413.5499999999993</v>
      </c>
    </row>
    <row r="50" spans="6:22" ht="18" customHeight="1" x14ac:dyDescent="0.15">
      <c r="F50" s="24">
        <f t="shared" si="0"/>
        <v>24</v>
      </c>
      <c r="G50" s="110">
        <v>43307</v>
      </c>
      <c r="H50" s="23">
        <v>43291</v>
      </c>
      <c r="I50" s="22">
        <v>6305</v>
      </c>
      <c r="J50" s="114" t="s">
        <v>90</v>
      </c>
      <c r="K50" s="52">
        <v>3585</v>
      </c>
      <c r="L50" s="24">
        <v>200</v>
      </c>
      <c r="M50" s="49">
        <f t="shared" si="15"/>
        <v>717000</v>
      </c>
      <c r="N50" s="52">
        <v>4035</v>
      </c>
      <c r="O50" s="52">
        <v>3395</v>
      </c>
      <c r="P50" s="112">
        <v>3833</v>
      </c>
      <c r="Q50" s="103">
        <f t="shared" si="10"/>
        <v>200</v>
      </c>
      <c r="R50" s="37">
        <f t="shared" si="11"/>
        <v>766600</v>
      </c>
      <c r="S50" s="57">
        <f t="shared" si="7"/>
        <v>49600</v>
      </c>
      <c r="T50" s="20">
        <f t="shared" ref="T50:T51" si="18">(P50-K50)/K50</f>
        <v>6.9177126917712689E-2</v>
      </c>
      <c r="U50" s="20">
        <f t="shared" si="13"/>
        <v>0.12552301255230125</v>
      </c>
      <c r="V50" s="124">
        <f t="shared" si="17"/>
        <v>3833.25</v>
      </c>
    </row>
    <row r="51" spans="6:22" ht="18" customHeight="1" x14ac:dyDescent="0.15">
      <c r="F51" s="24">
        <f t="shared" si="0"/>
        <v>25</v>
      </c>
      <c r="G51" s="110">
        <v>43311</v>
      </c>
      <c r="H51" s="23">
        <v>43305</v>
      </c>
      <c r="I51" s="22">
        <v>6618</v>
      </c>
      <c r="J51" s="114" t="s">
        <v>96</v>
      </c>
      <c r="K51" s="52">
        <v>872</v>
      </c>
      <c r="L51" s="24">
        <v>600</v>
      </c>
      <c r="M51" s="49">
        <f t="shared" ref="M51" si="19">SUM(K51*L51)</f>
        <v>523200</v>
      </c>
      <c r="N51" s="52">
        <v>972</v>
      </c>
      <c r="O51" s="52">
        <v>815</v>
      </c>
      <c r="P51" s="112">
        <v>923</v>
      </c>
      <c r="Q51" s="103">
        <f t="shared" si="10"/>
        <v>600</v>
      </c>
      <c r="R51" s="37">
        <f t="shared" si="11"/>
        <v>553800</v>
      </c>
      <c r="S51" s="57">
        <f t="shared" si="7"/>
        <v>30600</v>
      </c>
      <c r="T51" s="20">
        <f t="shared" si="18"/>
        <v>5.8486238532110095E-2</v>
      </c>
      <c r="U51" s="20">
        <f t="shared" si="13"/>
        <v>0.11467889908256881</v>
      </c>
      <c r="V51" s="124">
        <f t="shared" si="17"/>
        <v>923.4</v>
      </c>
    </row>
    <row r="52" spans="6:22" ht="18" customHeight="1" x14ac:dyDescent="0.15">
      <c r="F52" s="24">
        <f t="shared" si="0"/>
        <v>26</v>
      </c>
      <c r="G52" s="110">
        <v>43312</v>
      </c>
      <c r="H52" s="23">
        <v>43257</v>
      </c>
      <c r="I52" s="22">
        <v>6758</v>
      </c>
      <c r="J52" s="114" t="s">
        <v>74</v>
      </c>
      <c r="K52" s="52">
        <v>5525</v>
      </c>
      <c r="L52" s="24">
        <v>100</v>
      </c>
      <c r="M52" s="49">
        <f>SUM(K52*L52)</f>
        <v>552500</v>
      </c>
      <c r="N52" s="52">
        <v>6100</v>
      </c>
      <c r="O52" s="52">
        <v>5262</v>
      </c>
      <c r="P52" s="112">
        <v>5795</v>
      </c>
      <c r="Q52" s="103">
        <f>L52</f>
        <v>100</v>
      </c>
      <c r="R52" s="37">
        <f>P52*Q52</f>
        <v>579500</v>
      </c>
      <c r="S52" s="57">
        <f t="shared" si="7"/>
        <v>27000</v>
      </c>
      <c r="T52" s="20">
        <f>(P52-K52)/K52</f>
        <v>4.8868778280542986E-2</v>
      </c>
      <c r="U52" s="20">
        <f>(N52-K52)/K52</f>
        <v>0.10407239819004525</v>
      </c>
      <c r="V52" s="124">
        <f t="shared" si="17"/>
        <v>5795</v>
      </c>
    </row>
    <row r="53" spans="6:22" ht="18" customHeight="1" x14ac:dyDescent="0.15">
      <c r="F53" s="24">
        <f t="shared" si="0"/>
        <v>27</v>
      </c>
      <c r="G53" s="110">
        <v>43319</v>
      </c>
      <c r="H53" s="23">
        <v>43315</v>
      </c>
      <c r="I53" s="22">
        <v>7741</v>
      </c>
      <c r="J53" s="114" t="s">
        <v>97</v>
      </c>
      <c r="K53" s="52">
        <v>6857</v>
      </c>
      <c r="L53" s="24">
        <v>100</v>
      </c>
      <c r="M53" s="49">
        <f t="shared" ref="M53:M60" si="20">SUM(K53*L53)</f>
        <v>685700</v>
      </c>
      <c r="N53" s="52">
        <v>7207</v>
      </c>
      <c r="O53" s="52">
        <v>6690</v>
      </c>
      <c r="P53" s="112">
        <v>6702.5</v>
      </c>
      <c r="Q53" s="103">
        <f t="shared" ref="Q53:Q64" si="21">L53</f>
        <v>100</v>
      </c>
      <c r="R53" s="37">
        <f t="shared" ref="R53:R64" si="22">P53*Q53</f>
        <v>670250</v>
      </c>
      <c r="S53" s="57">
        <f t="shared" ref="S53:S64" si="23">R53-M53</f>
        <v>-15450</v>
      </c>
      <c r="T53" s="20">
        <f t="shared" ref="T53:T64" si="24">(P53-K53)/K53</f>
        <v>-2.253171941082106E-2</v>
      </c>
      <c r="U53" s="20">
        <f t="shared" ref="U53:U64" si="25">(N53-K53)/K53</f>
        <v>5.1042730056876186E-2</v>
      </c>
      <c r="V53" s="123">
        <f t="shared" ref="V53" si="26">N53*93%</f>
        <v>6702.51</v>
      </c>
    </row>
    <row r="54" spans="6:22" ht="18" customHeight="1" x14ac:dyDescent="0.15">
      <c r="F54" s="24">
        <f t="shared" si="0"/>
        <v>28</v>
      </c>
      <c r="G54" s="110">
        <v>43319</v>
      </c>
      <c r="H54" s="23">
        <v>43291</v>
      </c>
      <c r="I54" s="22">
        <v>6965</v>
      </c>
      <c r="J54" s="114" t="s">
        <v>89</v>
      </c>
      <c r="K54" s="52">
        <v>4920</v>
      </c>
      <c r="L54" s="24">
        <v>200</v>
      </c>
      <c r="M54" s="49">
        <f t="shared" si="20"/>
        <v>984000</v>
      </c>
      <c r="N54" s="52">
        <v>5070</v>
      </c>
      <c r="O54" s="52">
        <v>4380</v>
      </c>
      <c r="P54" s="112">
        <v>4428</v>
      </c>
      <c r="Q54" s="103">
        <f t="shared" si="21"/>
        <v>200</v>
      </c>
      <c r="R54" s="37">
        <f t="shared" si="22"/>
        <v>885600</v>
      </c>
      <c r="S54" s="57">
        <f t="shared" si="23"/>
        <v>-98400</v>
      </c>
      <c r="T54" s="20">
        <f t="shared" si="24"/>
        <v>-0.1</v>
      </c>
      <c r="U54" s="20">
        <f t="shared" si="25"/>
        <v>3.048780487804878E-2</v>
      </c>
      <c r="V54" s="120">
        <f t="shared" ref="V54" si="27">K54*90%</f>
        <v>4428</v>
      </c>
    </row>
    <row r="55" spans="6:22" ht="18" customHeight="1" x14ac:dyDescent="0.15">
      <c r="F55" s="24">
        <f t="shared" si="0"/>
        <v>29</v>
      </c>
      <c r="G55" s="110">
        <v>43320</v>
      </c>
      <c r="H55" s="23">
        <v>43292</v>
      </c>
      <c r="I55" s="22">
        <v>6141</v>
      </c>
      <c r="J55" s="114" t="s">
        <v>92</v>
      </c>
      <c r="K55" s="52">
        <v>1591</v>
      </c>
      <c r="L55" s="24">
        <v>400</v>
      </c>
      <c r="M55" s="49">
        <f t="shared" si="20"/>
        <v>636400</v>
      </c>
      <c r="N55" s="52">
        <v>1752</v>
      </c>
      <c r="O55" s="52">
        <v>1530</v>
      </c>
      <c r="P55" s="112">
        <v>1664</v>
      </c>
      <c r="Q55" s="103">
        <f t="shared" si="21"/>
        <v>400</v>
      </c>
      <c r="R55" s="37">
        <f t="shared" si="22"/>
        <v>665600</v>
      </c>
      <c r="S55" s="57">
        <f t="shared" si="23"/>
        <v>29200</v>
      </c>
      <c r="T55" s="20">
        <f t="shared" si="24"/>
        <v>4.5883092394720298E-2</v>
      </c>
      <c r="U55" s="20">
        <f t="shared" si="25"/>
        <v>0.10119421747328725</v>
      </c>
      <c r="V55" s="124">
        <f>N55*95%</f>
        <v>1664.3999999999999</v>
      </c>
    </row>
    <row r="56" spans="6:22" ht="18" customHeight="1" x14ac:dyDescent="0.15">
      <c r="F56" s="24">
        <f t="shared" si="0"/>
        <v>30</v>
      </c>
      <c r="G56" s="110">
        <v>43322</v>
      </c>
      <c r="H56" s="23">
        <v>43269</v>
      </c>
      <c r="I56" s="22">
        <v>8035</v>
      </c>
      <c r="J56" s="114" t="s">
        <v>83</v>
      </c>
      <c r="K56" s="52">
        <v>18710</v>
      </c>
      <c r="L56" s="24">
        <v>100</v>
      </c>
      <c r="M56" s="49">
        <f t="shared" si="20"/>
        <v>1871000</v>
      </c>
      <c r="N56" s="52">
        <v>20195</v>
      </c>
      <c r="O56" s="52">
        <v>17520</v>
      </c>
      <c r="P56" s="112">
        <v>18781</v>
      </c>
      <c r="Q56" s="103">
        <f t="shared" si="21"/>
        <v>100</v>
      </c>
      <c r="R56" s="37">
        <f t="shared" si="22"/>
        <v>1878100</v>
      </c>
      <c r="S56" s="57">
        <f t="shared" si="23"/>
        <v>7100</v>
      </c>
      <c r="T56" s="20">
        <f t="shared" si="24"/>
        <v>3.7947621592731161E-3</v>
      </c>
      <c r="U56" s="20">
        <f t="shared" si="25"/>
        <v>7.9369321218599673E-2</v>
      </c>
      <c r="V56" s="123">
        <f>N56*93%</f>
        <v>18781.350000000002</v>
      </c>
    </row>
    <row r="57" spans="6:22" ht="18" customHeight="1" x14ac:dyDescent="0.15">
      <c r="F57" s="24">
        <f t="shared" si="0"/>
        <v>31</v>
      </c>
      <c r="G57" s="110">
        <v>43325</v>
      </c>
      <c r="H57" s="23">
        <v>43300</v>
      </c>
      <c r="I57" s="22">
        <v>6383</v>
      </c>
      <c r="J57" s="114" t="s">
        <v>93</v>
      </c>
      <c r="K57" s="52">
        <v>4815</v>
      </c>
      <c r="L57" s="24">
        <v>200</v>
      </c>
      <c r="M57" s="49">
        <f t="shared" si="20"/>
        <v>963000</v>
      </c>
      <c r="N57" s="52">
        <v>5540</v>
      </c>
      <c r="O57" s="52">
        <v>4620</v>
      </c>
      <c r="P57" s="112">
        <v>5263</v>
      </c>
      <c r="Q57" s="103">
        <f t="shared" si="21"/>
        <v>200</v>
      </c>
      <c r="R57" s="37">
        <f t="shared" si="22"/>
        <v>1052600</v>
      </c>
      <c r="S57" s="57">
        <f t="shared" si="23"/>
        <v>89600</v>
      </c>
      <c r="T57" s="20">
        <f t="shared" si="24"/>
        <v>9.3042575285565934E-2</v>
      </c>
      <c r="U57" s="20">
        <f t="shared" si="25"/>
        <v>0.1505711318795431</v>
      </c>
      <c r="V57" s="124">
        <f>N57*95%</f>
        <v>5263</v>
      </c>
    </row>
    <row r="58" spans="6:22" ht="18" customHeight="1" x14ac:dyDescent="0.15">
      <c r="F58" s="24">
        <f t="shared" si="0"/>
        <v>32</v>
      </c>
      <c r="G58" s="110">
        <v>43325</v>
      </c>
      <c r="H58" s="23">
        <v>43277</v>
      </c>
      <c r="I58" s="22">
        <v>1570</v>
      </c>
      <c r="J58" s="114" t="s">
        <v>87</v>
      </c>
      <c r="K58" s="52">
        <v>19900</v>
      </c>
      <c r="L58" s="24">
        <v>100</v>
      </c>
      <c r="M58" s="49">
        <f t="shared" si="20"/>
        <v>1990000</v>
      </c>
      <c r="N58" s="52">
        <v>21000</v>
      </c>
      <c r="O58" s="52">
        <v>18390</v>
      </c>
      <c r="P58" s="112">
        <v>19530</v>
      </c>
      <c r="Q58" s="103">
        <f t="shared" si="21"/>
        <v>100</v>
      </c>
      <c r="R58" s="37">
        <f t="shared" si="22"/>
        <v>1953000</v>
      </c>
      <c r="S58" s="57">
        <f t="shared" si="23"/>
        <v>-37000</v>
      </c>
      <c r="T58" s="20">
        <f t="shared" si="24"/>
        <v>-1.8592964824120602E-2</v>
      </c>
      <c r="U58" s="20">
        <f t="shared" si="25"/>
        <v>5.5276381909547742E-2</v>
      </c>
      <c r="V58" s="123">
        <f>N58*93%</f>
        <v>19530</v>
      </c>
    </row>
    <row r="59" spans="6:22" ht="18" customHeight="1" x14ac:dyDescent="0.15">
      <c r="F59" s="24">
        <f t="shared" si="0"/>
        <v>33</v>
      </c>
      <c r="G59" s="110">
        <v>43326</v>
      </c>
      <c r="H59" s="23">
        <v>43321</v>
      </c>
      <c r="I59" s="22">
        <v>6272</v>
      </c>
      <c r="J59" s="114" t="s">
        <v>100</v>
      </c>
      <c r="K59" s="52">
        <v>2140</v>
      </c>
      <c r="L59" s="24">
        <v>300</v>
      </c>
      <c r="M59" s="49">
        <f t="shared" si="20"/>
        <v>642000</v>
      </c>
      <c r="N59" s="52">
        <v>2209</v>
      </c>
      <c r="O59" s="52">
        <v>1907</v>
      </c>
      <c r="P59" s="112">
        <v>1926</v>
      </c>
      <c r="Q59" s="103">
        <f t="shared" si="21"/>
        <v>300</v>
      </c>
      <c r="R59" s="37">
        <f t="shared" si="22"/>
        <v>577800</v>
      </c>
      <c r="S59" s="57">
        <f t="shared" si="23"/>
        <v>-64200</v>
      </c>
      <c r="T59" s="20">
        <f t="shared" si="24"/>
        <v>-0.1</v>
      </c>
      <c r="U59" s="20">
        <f t="shared" si="25"/>
        <v>3.2242990654205606E-2</v>
      </c>
      <c r="V59" s="120">
        <f t="shared" ref="V59:V63" si="28">K59*90%</f>
        <v>1926</v>
      </c>
    </row>
    <row r="60" spans="6:22" ht="18" customHeight="1" x14ac:dyDescent="0.15">
      <c r="F60" s="24">
        <f t="shared" si="0"/>
        <v>34</v>
      </c>
      <c r="G60" s="110">
        <v>43327</v>
      </c>
      <c r="H60" s="23">
        <v>43321</v>
      </c>
      <c r="I60" s="22">
        <v>4004</v>
      </c>
      <c r="J60" s="114" t="s">
        <v>85</v>
      </c>
      <c r="K60" s="52">
        <v>5640</v>
      </c>
      <c r="L60" s="24">
        <v>100</v>
      </c>
      <c r="M60" s="49">
        <f t="shared" si="20"/>
        <v>564000</v>
      </c>
      <c r="N60" s="52">
        <v>5790</v>
      </c>
      <c r="O60" s="52">
        <v>5050</v>
      </c>
      <c r="P60" s="112">
        <v>5076</v>
      </c>
      <c r="Q60" s="103">
        <f t="shared" si="21"/>
        <v>100</v>
      </c>
      <c r="R60" s="37">
        <f t="shared" si="22"/>
        <v>507600</v>
      </c>
      <c r="S60" s="57">
        <f t="shared" si="23"/>
        <v>-56400</v>
      </c>
      <c r="T60" s="20">
        <f t="shared" si="24"/>
        <v>-0.1</v>
      </c>
      <c r="U60" s="20">
        <f t="shared" si="25"/>
        <v>2.6595744680851064E-2</v>
      </c>
      <c r="V60" s="120">
        <f t="shared" si="28"/>
        <v>5076</v>
      </c>
    </row>
    <row r="61" spans="6:22" ht="18" customHeight="1" x14ac:dyDescent="0.15">
      <c r="F61" s="24">
        <f t="shared" si="0"/>
        <v>35</v>
      </c>
      <c r="G61" s="110">
        <v>43328</v>
      </c>
      <c r="H61" s="23">
        <v>43321</v>
      </c>
      <c r="I61" s="22">
        <v>4911</v>
      </c>
      <c r="J61" s="114" t="s">
        <v>80</v>
      </c>
      <c r="K61" s="52">
        <v>8125</v>
      </c>
      <c r="L61" s="24">
        <v>100</v>
      </c>
      <c r="M61" s="49">
        <f t="shared" ref="M61:M62" si="29">SUM(K61*L61)</f>
        <v>812500</v>
      </c>
      <c r="N61" s="52">
        <v>8249</v>
      </c>
      <c r="O61" s="52">
        <v>7470</v>
      </c>
      <c r="P61" s="112">
        <v>7296</v>
      </c>
      <c r="Q61" s="103">
        <f t="shared" si="21"/>
        <v>100</v>
      </c>
      <c r="R61" s="37">
        <f t="shared" si="22"/>
        <v>729600</v>
      </c>
      <c r="S61" s="57">
        <f t="shared" si="23"/>
        <v>-82900</v>
      </c>
      <c r="T61" s="20">
        <f t="shared" si="24"/>
        <v>-0.10203076923076923</v>
      </c>
      <c r="U61" s="20">
        <f t="shared" si="25"/>
        <v>1.5261538461538462E-2</v>
      </c>
      <c r="V61" s="120">
        <f t="shared" si="28"/>
        <v>7312.5</v>
      </c>
    </row>
    <row r="62" spans="6:22" ht="18" customHeight="1" x14ac:dyDescent="0.15">
      <c r="F62" s="24">
        <f t="shared" si="0"/>
        <v>36</v>
      </c>
      <c r="G62" s="110">
        <v>43328</v>
      </c>
      <c r="H62" s="23">
        <v>43326</v>
      </c>
      <c r="I62" s="22">
        <v>7717</v>
      </c>
      <c r="J62" s="114" t="s">
        <v>102</v>
      </c>
      <c r="K62" s="52">
        <v>20520</v>
      </c>
      <c r="L62" s="24">
        <v>100</v>
      </c>
      <c r="M62" s="49">
        <f t="shared" si="29"/>
        <v>2052000</v>
      </c>
      <c r="N62" s="52">
        <v>21250</v>
      </c>
      <c r="O62" s="52">
        <v>17940</v>
      </c>
      <c r="P62" s="112">
        <v>18468</v>
      </c>
      <c r="Q62" s="103">
        <f t="shared" si="21"/>
        <v>100</v>
      </c>
      <c r="R62" s="37">
        <f t="shared" si="22"/>
        <v>1846800</v>
      </c>
      <c r="S62" s="57">
        <f t="shared" si="23"/>
        <v>-205200</v>
      </c>
      <c r="T62" s="20">
        <f t="shared" si="24"/>
        <v>-0.1</v>
      </c>
      <c r="U62" s="20">
        <f t="shared" si="25"/>
        <v>3.5575048732943468E-2</v>
      </c>
      <c r="V62" s="120">
        <f t="shared" si="28"/>
        <v>18468</v>
      </c>
    </row>
    <row r="63" spans="6:22" ht="18" customHeight="1" x14ac:dyDescent="0.15">
      <c r="F63" s="24">
        <f t="shared" si="0"/>
        <v>37</v>
      </c>
      <c r="G63" s="110">
        <v>43328</v>
      </c>
      <c r="H63" s="23">
        <v>43326</v>
      </c>
      <c r="I63" s="22">
        <v>6194</v>
      </c>
      <c r="J63" s="114" t="s">
        <v>101</v>
      </c>
      <c r="K63" s="52">
        <v>2184</v>
      </c>
      <c r="L63" s="24">
        <v>300</v>
      </c>
      <c r="M63" s="49">
        <f t="shared" ref="M63:M64" si="30">SUM(K63*L63)</f>
        <v>655200</v>
      </c>
      <c r="N63" s="52">
        <v>2194</v>
      </c>
      <c r="O63" s="52">
        <v>1960</v>
      </c>
      <c r="P63" s="112">
        <v>1965</v>
      </c>
      <c r="Q63" s="103">
        <f t="shared" si="21"/>
        <v>300</v>
      </c>
      <c r="R63" s="37">
        <f t="shared" si="22"/>
        <v>589500</v>
      </c>
      <c r="S63" s="57">
        <f t="shared" si="23"/>
        <v>-65700</v>
      </c>
      <c r="T63" s="20">
        <f t="shared" si="24"/>
        <v>-0.10027472527472528</v>
      </c>
      <c r="U63" s="20">
        <f t="shared" si="25"/>
        <v>4.578754578754579E-3</v>
      </c>
      <c r="V63" s="120">
        <f t="shared" si="28"/>
        <v>1965.6000000000001</v>
      </c>
    </row>
    <row r="64" spans="6:22" ht="18" customHeight="1" x14ac:dyDescent="0.15">
      <c r="F64" s="24">
        <f t="shared" si="0"/>
        <v>38</v>
      </c>
      <c r="G64" s="110">
        <v>43332</v>
      </c>
      <c r="H64" s="23">
        <v>43326</v>
      </c>
      <c r="I64" s="22">
        <v>3922</v>
      </c>
      <c r="J64" s="114" t="s">
        <v>104</v>
      </c>
      <c r="K64" s="52">
        <v>3515</v>
      </c>
      <c r="L64" s="24">
        <v>200</v>
      </c>
      <c r="M64" s="49">
        <f t="shared" si="30"/>
        <v>703000</v>
      </c>
      <c r="N64" s="52">
        <v>3635</v>
      </c>
      <c r="O64" s="52">
        <v>2980</v>
      </c>
      <c r="P64" s="112">
        <v>3163.5</v>
      </c>
      <c r="Q64" s="103">
        <f t="shared" si="21"/>
        <v>200</v>
      </c>
      <c r="R64" s="37">
        <f t="shared" si="22"/>
        <v>632700</v>
      </c>
      <c r="S64" s="57">
        <f t="shared" si="23"/>
        <v>-70300</v>
      </c>
      <c r="T64" s="20">
        <f t="shared" si="24"/>
        <v>-0.1</v>
      </c>
      <c r="U64" s="20">
        <f t="shared" si="25"/>
        <v>3.4139402560455195E-2</v>
      </c>
      <c r="V64" s="120">
        <f>K64*90%</f>
        <v>3163.5</v>
      </c>
    </row>
    <row r="65" spans="6:22" ht="18" customHeight="1" x14ac:dyDescent="0.15">
      <c r="F65" s="24">
        <f t="shared" si="0"/>
        <v>39</v>
      </c>
      <c r="G65" s="110">
        <v>43333</v>
      </c>
      <c r="H65" s="23">
        <v>43326</v>
      </c>
      <c r="I65" s="22">
        <v>3623</v>
      </c>
      <c r="J65" s="114" t="s">
        <v>103</v>
      </c>
      <c r="K65" s="52">
        <v>6490</v>
      </c>
      <c r="L65" s="24">
        <v>100</v>
      </c>
      <c r="M65" s="49">
        <f t="shared" ref="M65:M67" si="31">SUM(K65*L65)</f>
        <v>649000</v>
      </c>
      <c r="N65" s="52">
        <v>7060</v>
      </c>
      <c r="O65" s="52">
        <v>6220</v>
      </c>
      <c r="P65" s="112">
        <v>6565.8</v>
      </c>
      <c r="Q65" s="103">
        <f t="shared" ref="Q65:Q67" si="32">L65</f>
        <v>100</v>
      </c>
      <c r="R65" s="37">
        <f t="shared" ref="R65:R67" si="33">P65*Q65</f>
        <v>656580</v>
      </c>
      <c r="S65" s="57">
        <f t="shared" ref="S65:S66" si="34">R65-M65</f>
        <v>7580</v>
      </c>
      <c r="T65" s="20">
        <f t="shared" ref="T65:T67" si="35">(P65-K65)/K65</f>
        <v>1.167950693374425E-2</v>
      </c>
      <c r="U65" s="20">
        <f t="shared" ref="U65:U67" si="36">(N65-K65)/K65</f>
        <v>8.7827426810477657E-2</v>
      </c>
      <c r="V65" s="123">
        <f>N65*93%</f>
        <v>6565.8</v>
      </c>
    </row>
    <row r="66" spans="6:22" ht="18" customHeight="1" x14ac:dyDescent="0.15">
      <c r="F66" s="24">
        <f t="shared" si="0"/>
        <v>40</v>
      </c>
      <c r="G66" s="110">
        <v>43343</v>
      </c>
      <c r="H66" s="23">
        <v>43340</v>
      </c>
      <c r="I66" s="22">
        <v>3926</v>
      </c>
      <c r="J66" s="114" t="s">
        <v>115</v>
      </c>
      <c r="K66" s="52">
        <v>3215</v>
      </c>
      <c r="L66" s="24">
        <v>200</v>
      </c>
      <c r="M66" s="49">
        <f t="shared" si="31"/>
        <v>643000</v>
      </c>
      <c r="N66" s="52">
        <v>3555</v>
      </c>
      <c r="O66" s="52">
        <v>3065</v>
      </c>
      <c r="P66" s="112">
        <v>3377</v>
      </c>
      <c r="Q66" s="103">
        <f t="shared" si="32"/>
        <v>200</v>
      </c>
      <c r="R66" s="37">
        <f t="shared" si="33"/>
        <v>675400</v>
      </c>
      <c r="S66" s="57">
        <f t="shared" si="34"/>
        <v>32400</v>
      </c>
      <c r="T66" s="20">
        <f t="shared" si="35"/>
        <v>5.0388802488335924E-2</v>
      </c>
      <c r="U66" s="20">
        <f t="shared" si="36"/>
        <v>0.10575427682737169</v>
      </c>
      <c r="V66" s="124">
        <f>N66*95%</f>
        <v>3377.25</v>
      </c>
    </row>
    <row r="67" spans="6:22" ht="18" customHeight="1" x14ac:dyDescent="0.15">
      <c r="F67" s="24">
        <f t="shared" si="0"/>
        <v>41</v>
      </c>
      <c r="G67" s="110">
        <v>43343</v>
      </c>
      <c r="H67" s="23">
        <v>43341</v>
      </c>
      <c r="I67" s="22">
        <v>6618</v>
      </c>
      <c r="J67" s="114" t="s">
        <v>116</v>
      </c>
      <c r="K67" s="52">
        <v>978</v>
      </c>
      <c r="L67" s="24">
        <v>600</v>
      </c>
      <c r="M67" s="49">
        <f t="shared" si="31"/>
        <v>586800</v>
      </c>
      <c r="N67" s="52">
        <v>1085</v>
      </c>
      <c r="O67" s="52">
        <v>977</v>
      </c>
      <c r="P67" s="112">
        <v>1030</v>
      </c>
      <c r="Q67" s="103">
        <f t="shared" si="32"/>
        <v>600</v>
      </c>
      <c r="R67" s="37">
        <f t="shared" si="33"/>
        <v>618000</v>
      </c>
      <c r="S67" s="57">
        <f>R67-M67</f>
        <v>31200</v>
      </c>
      <c r="T67" s="20">
        <f t="shared" si="35"/>
        <v>5.3169734151329244E-2</v>
      </c>
      <c r="U67" s="20">
        <f t="shared" si="36"/>
        <v>0.10940695296523517</v>
      </c>
      <c r="V67" s="124">
        <f>N67*95%</f>
        <v>1030.75</v>
      </c>
    </row>
    <row r="68" spans="6:22" ht="18" customHeight="1" x14ac:dyDescent="0.15">
      <c r="F68" s="24">
        <f t="shared" si="0"/>
        <v>42</v>
      </c>
      <c r="G68" s="110">
        <v>43346</v>
      </c>
      <c r="H68" s="23">
        <v>43334</v>
      </c>
      <c r="I68" s="22">
        <v>6258</v>
      </c>
      <c r="J68" s="114" t="s">
        <v>113</v>
      </c>
      <c r="K68" s="52">
        <v>7430</v>
      </c>
      <c r="L68" s="24">
        <v>100</v>
      </c>
      <c r="M68" s="49">
        <f>SUM(K68*L68)</f>
        <v>743000</v>
      </c>
      <c r="N68" s="52">
        <v>8760</v>
      </c>
      <c r="O68" s="52">
        <v>7430</v>
      </c>
      <c r="P68" s="112">
        <v>8322</v>
      </c>
      <c r="Q68" s="103">
        <f>L68</f>
        <v>100</v>
      </c>
      <c r="R68" s="37">
        <f>P68*Q68</f>
        <v>832200</v>
      </c>
      <c r="S68" s="57">
        <f>R68-M68</f>
        <v>89200</v>
      </c>
      <c r="T68" s="20">
        <f>(P68-K68)/K68</f>
        <v>0.12005383580080754</v>
      </c>
      <c r="U68" s="20">
        <f>(N68-K68)/K68</f>
        <v>0.17900403768506057</v>
      </c>
      <c r="V68" s="124">
        <f>N68*95%</f>
        <v>8322</v>
      </c>
    </row>
    <row r="69" spans="6:22" ht="18" customHeight="1" x14ac:dyDescent="0.15">
      <c r="F69" s="24">
        <f t="shared" si="0"/>
        <v>43</v>
      </c>
      <c r="G69" s="110">
        <v>43346</v>
      </c>
      <c r="H69" s="23">
        <v>43334</v>
      </c>
      <c r="I69" s="22">
        <v>3436</v>
      </c>
      <c r="J69" s="114" t="s">
        <v>114</v>
      </c>
      <c r="K69" s="52">
        <v>1969</v>
      </c>
      <c r="L69" s="24">
        <v>300</v>
      </c>
      <c r="M69" s="49">
        <f>SUM(K69*L69)</f>
        <v>590700</v>
      </c>
      <c r="N69" s="52">
        <v>2070</v>
      </c>
      <c r="O69" s="52">
        <v>1910</v>
      </c>
      <c r="P69" s="112">
        <v>1925</v>
      </c>
      <c r="Q69" s="103">
        <f>L69</f>
        <v>300</v>
      </c>
      <c r="R69" s="37">
        <f>P69*Q69</f>
        <v>577500</v>
      </c>
      <c r="S69" s="57">
        <f t="shared" ref="S69:S78" si="37">R69-M69</f>
        <v>-13200</v>
      </c>
      <c r="T69" s="20">
        <f>(P69-K69)/K69</f>
        <v>-2.23463687150838E-2</v>
      </c>
      <c r="U69" s="20">
        <f>(N69-K69)/K69</f>
        <v>5.1295073641442354E-2</v>
      </c>
      <c r="V69" s="123">
        <f>N69*93%</f>
        <v>1925.1000000000001</v>
      </c>
    </row>
    <row r="70" spans="6:22" ht="18" customHeight="1" x14ac:dyDescent="0.15">
      <c r="F70" s="24">
        <f t="shared" si="0"/>
        <v>44</v>
      </c>
      <c r="G70" s="110">
        <v>43346</v>
      </c>
      <c r="H70" s="23">
        <v>43342</v>
      </c>
      <c r="I70" s="22">
        <v>2484</v>
      </c>
      <c r="J70" s="114" t="s">
        <v>124</v>
      </c>
      <c r="K70" s="52">
        <v>3490</v>
      </c>
      <c r="L70" s="24">
        <v>200</v>
      </c>
      <c r="M70" s="49">
        <f>SUM(K70*L70)</f>
        <v>698000</v>
      </c>
      <c r="N70" s="52">
        <v>3530</v>
      </c>
      <c r="O70" s="52">
        <v>3065</v>
      </c>
      <c r="P70" s="112">
        <v>3141</v>
      </c>
      <c r="Q70" s="103">
        <f>L70</f>
        <v>200</v>
      </c>
      <c r="R70" s="37">
        <f>P70*Q70</f>
        <v>628200</v>
      </c>
      <c r="S70" s="57">
        <f t="shared" si="37"/>
        <v>-69800</v>
      </c>
      <c r="T70" s="20">
        <f>(P70-K70)/K70</f>
        <v>-0.1</v>
      </c>
      <c r="U70" s="20">
        <f>(N70-K70)/K70</f>
        <v>1.1461318051575931E-2</v>
      </c>
      <c r="V70" s="120">
        <f>K70*90%</f>
        <v>3141</v>
      </c>
    </row>
    <row r="71" spans="6:22" ht="18" customHeight="1" x14ac:dyDescent="0.15">
      <c r="F71" s="24">
        <f t="shared" si="0"/>
        <v>45</v>
      </c>
      <c r="G71" s="110">
        <v>43347</v>
      </c>
      <c r="H71" s="23">
        <v>43340</v>
      </c>
      <c r="I71" s="22">
        <v>4331</v>
      </c>
      <c r="J71" s="114" t="s">
        <v>78</v>
      </c>
      <c r="K71" s="52">
        <v>2039</v>
      </c>
      <c r="L71" s="24">
        <v>300</v>
      </c>
      <c r="M71" s="49">
        <f t="shared" ref="M71:M87" si="38">SUM(K71*L71)</f>
        <v>611700</v>
      </c>
      <c r="N71" s="52">
        <v>2177</v>
      </c>
      <c r="O71" s="52">
        <v>1973</v>
      </c>
      <c r="P71" s="112">
        <v>2024</v>
      </c>
      <c r="Q71" s="103">
        <f t="shared" ref="Q71:Q117" si="39">L71</f>
        <v>300</v>
      </c>
      <c r="R71" s="37">
        <f t="shared" ref="R71:R117" si="40">P71*Q71</f>
        <v>607200</v>
      </c>
      <c r="S71" s="57">
        <f t="shared" si="37"/>
        <v>-4500</v>
      </c>
      <c r="T71" s="20">
        <f t="shared" ref="T71:T117" si="41">(P71-K71)/K71</f>
        <v>-7.3565473271211381E-3</v>
      </c>
      <c r="U71" s="20">
        <f t="shared" ref="U71:U117" si="42">(N71-K71)/K71</f>
        <v>6.7680235409514469E-2</v>
      </c>
      <c r="V71" s="123">
        <f t="shared" ref="V71" si="43">N71*93%</f>
        <v>2024.6100000000001</v>
      </c>
    </row>
    <row r="72" spans="6:22" ht="18" customHeight="1" x14ac:dyDescent="0.15">
      <c r="F72" s="24">
        <f t="shared" si="0"/>
        <v>46</v>
      </c>
      <c r="G72" s="110">
        <v>43347</v>
      </c>
      <c r="H72" s="23">
        <v>43342</v>
      </c>
      <c r="I72" s="22">
        <v>3482</v>
      </c>
      <c r="J72" s="114" t="s">
        <v>123</v>
      </c>
      <c r="K72" s="52">
        <v>3025</v>
      </c>
      <c r="L72" s="24">
        <v>200</v>
      </c>
      <c r="M72" s="49">
        <f t="shared" si="38"/>
        <v>605000</v>
      </c>
      <c r="N72" s="52">
        <v>3050</v>
      </c>
      <c r="O72" s="52">
        <v>2722</v>
      </c>
      <c r="P72" s="112">
        <v>2722</v>
      </c>
      <c r="Q72" s="103">
        <f t="shared" si="39"/>
        <v>200</v>
      </c>
      <c r="R72" s="37">
        <f t="shared" si="40"/>
        <v>544400</v>
      </c>
      <c r="S72" s="57">
        <f t="shared" si="37"/>
        <v>-60600</v>
      </c>
      <c r="T72" s="20">
        <f t="shared" si="41"/>
        <v>-0.10016528925619834</v>
      </c>
      <c r="U72" s="20">
        <f t="shared" si="42"/>
        <v>8.2644628099173556E-3</v>
      </c>
      <c r="V72" s="120">
        <f t="shared" ref="V72:V73" si="44">K72*90%</f>
        <v>2722.5</v>
      </c>
    </row>
    <row r="73" spans="6:22" ht="18" customHeight="1" x14ac:dyDescent="0.15">
      <c r="F73" s="24">
        <f t="shared" si="0"/>
        <v>47</v>
      </c>
      <c r="G73" s="110">
        <v>43347</v>
      </c>
      <c r="H73" s="23">
        <v>43342</v>
      </c>
      <c r="I73" s="22">
        <v>6618</v>
      </c>
      <c r="J73" s="114" t="s">
        <v>116</v>
      </c>
      <c r="K73" s="52">
        <v>1079</v>
      </c>
      <c r="L73" s="24">
        <v>500</v>
      </c>
      <c r="M73" s="49">
        <f t="shared" si="38"/>
        <v>539500</v>
      </c>
      <c r="N73" s="52">
        <v>1079</v>
      </c>
      <c r="O73" s="52">
        <v>970</v>
      </c>
      <c r="P73" s="112">
        <v>971</v>
      </c>
      <c r="Q73" s="103">
        <f t="shared" si="39"/>
        <v>500</v>
      </c>
      <c r="R73" s="37">
        <f t="shared" si="40"/>
        <v>485500</v>
      </c>
      <c r="S73" s="57">
        <f t="shared" si="37"/>
        <v>-54000</v>
      </c>
      <c r="T73" s="20">
        <f t="shared" si="41"/>
        <v>-0.10009267840593142</v>
      </c>
      <c r="U73" s="20">
        <f t="shared" si="42"/>
        <v>0</v>
      </c>
      <c r="V73" s="120">
        <f t="shared" si="44"/>
        <v>971.1</v>
      </c>
    </row>
    <row r="74" spans="6:22" ht="18" customHeight="1" x14ac:dyDescent="0.15">
      <c r="F74" s="24">
        <f t="shared" si="0"/>
        <v>48</v>
      </c>
      <c r="G74" s="110">
        <v>43348</v>
      </c>
      <c r="H74" s="23">
        <v>43328</v>
      </c>
      <c r="I74" s="22">
        <v>4922</v>
      </c>
      <c r="J74" s="114" t="s">
        <v>105</v>
      </c>
      <c r="K74" s="52">
        <v>18170</v>
      </c>
      <c r="L74" s="24">
        <v>100</v>
      </c>
      <c r="M74" s="49">
        <f t="shared" si="38"/>
        <v>1817000</v>
      </c>
      <c r="N74" s="52">
        <v>20980</v>
      </c>
      <c r="O74" s="52">
        <v>17870</v>
      </c>
      <c r="P74" s="112">
        <v>19931</v>
      </c>
      <c r="Q74" s="103">
        <f t="shared" si="39"/>
        <v>100</v>
      </c>
      <c r="R74" s="37">
        <f t="shared" si="40"/>
        <v>1993100</v>
      </c>
      <c r="S74" s="57">
        <f t="shared" si="37"/>
        <v>176100</v>
      </c>
      <c r="T74" s="20">
        <f t="shared" si="41"/>
        <v>9.6917996697853601E-2</v>
      </c>
      <c r="U74" s="20">
        <f t="shared" si="42"/>
        <v>0.1546505228398459</v>
      </c>
      <c r="V74" s="124">
        <f>N74*95%</f>
        <v>19931</v>
      </c>
    </row>
    <row r="75" spans="6:22" ht="18" customHeight="1" x14ac:dyDescent="0.15">
      <c r="F75" s="24">
        <f t="shared" si="0"/>
        <v>49</v>
      </c>
      <c r="G75" s="110">
        <v>43349</v>
      </c>
      <c r="H75" s="23">
        <v>43321</v>
      </c>
      <c r="I75" s="22">
        <v>6920</v>
      </c>
      <c r="J75" s="114" t="s">
        <v>98</v>
      </c>
      <c r="K75" s="52">
        <v>3775</v>
      </c>
      <c r="L75" s="24">
        <v>200</v>
      </c>
      <c r="M75" s="49">
        <f t="shared" si="38"/>
        <v>755000</v>
      </c>
      <c r="N75" s="52">
        <v>4240</v>
      </c>
      <c r="O75" s="52">
        <v>3410</v>
      </c>
      <c r="P75" s="112">
        <v>4028</v>
      </c>
      <c r="Q75" s="103">
        <f t="shared" si="39"/>
        <v>200</v>
      </c>
      <c r="R75" s="37">
        <f t="shared" si="40"/>
        <v>805600</v>
      </c>
      <c r="S75" s="57">
        <f t="shared" si="37"/>
        <v>50600</v>
      </c>
      <c r="T75" s="20">
        <f t="shared" si="41"/>
        <v>6.7019867549668877E-2</v>
      </c>
      <c r="U75" s="20">
        <f t="shared" si="42"/>
        <v>0.12317880794701987</v>
      </c>
      <c r="V75" s="124">
        <f>N75*95%</f>
        <v>4028</v>
      </c>
    </row>
    <row r="76" spans="6:22" ht="18" customHeight="1" x14ac:dyDescent="0.15">
      <c r="F76" s="24">
        <f t="shared" si="0"/>
        <v>50</v>
      </c>
      <c r="G76" s="110">
        <v>43349</v>
      </c>
      <c r="H76" s="23">
        <v>43334</v>
      </c>
      <c r="I76" s="22">
        <v>6920</v>
      </c>
      <c r="J76" s="114" t="s">
        <v>98</v>
      </c>
      <c r="K76" s="52">
        <v>3810</v>
      </c>
      <c r="L76" s="24">
        <v>200</v>
      </c>
      <c r="M76" s="49">
        <f t="shared" si="38"/>
        <v>762000</v>
      </c>
      <c r="N76" s="52">
        <v>4240</v>
      </c>
      <c r="O76" s="52">
        <v>3790</v>
      </c>
      <c r="P76" s="112">
        <v>4028</v>
      </c>
      <c r="Q76" s="103">
        <f t="shared" si="39"/>
        <v>200</v>
      </c>
      <c r="R76" s="37">
        <f t="shared" si="40"/>
        <v>805600</v>
      </c>
      <c r="S76" s="57">
        <f t="shared" si="37"/>
        <v>43600</v>
      </c>
      <c r="T76" s="20">
        <f t="shared" si="41"/>
        <v>5.7217847769028871E-2</v>
      </c>
      <c r="U76" s="20">
        <f t="shared" si="42"/>
        <v>0.11286089238845144</v>
      </c>
      <c r="V76" s="124">
        <f>N76*95%</f>
        <v>4028</v>
      </c>
    </row>
    <row r="77" spans="6:22" ht="18" customHeight="1" x14ac:dyDescent="0.15">
      <c r="F77" s="24">
        <f t="shared" si="0"/>
        <v>51</v>
      </c>
      <c r="G77" s="110">
        <v>43349</v>
      </c>
      <c r="H77" s="23">
        <v>43342</v>
      </c>
      <c r="I77" s="22">
        <v>6670</v>
      </c>
      <c r="J77" s="114" t="s">
        <v>127</v>
      </c>
      <c r="K77" s="52">
        <v>1033</v>
      </c>
      <c r="L77" s="24">
        <v>500</v>
      </c>
      <c r="M77" s="49">
        <f t="shared" si="38"/>
        <v>516500</v>
      </c>
      <c r="N77" s="52">
        <v>1047</v>
      </c>
      <c r="O77" s="52">
        <v>925</v>
      </c>
      <c r="P77" s="112">
        <v>929</v>
      </c>
      <c r="Q77" s="103">
        <f t="shared" si="39"/>
        <v>500</v>
      </c>
      <c r="R77" s="37">
        <f t="shared" si="40"/>
        <v>464500</v>
      </c>
      <c r="S77" s="57">
        <f t="shared" si="37"/>
        <v>-52000</v>
      </c>
      <c r="T77" s="20">
        <f t="shared" si="41"/>
        <v>-0.10067763794772508</v>
      </c>
      <c r="U77" s="20">
        <f t="shared" si="42"/>
        <v>1.3552758954501452E-2</v>
      </c>
      <c r="V77" s="120">
        <f t="shared" ref="V77" si="45">K77*90%</f>
        <v>929.7</v>
      </c>
    </row>
    <row r="78" spans="6:22" ht="18" customHeight="1" x14ac:dyDescent="0.15">
      <c r="F78" s="24">
        <f t="shared" si="0"/>
        <v>52</v>
      </c>
      <c r="G78" s="110">
        <v>43349</v>
      </c>
      <c r="H78" s="23">
        <v>43291</v>
      </c>
      <c r="I78" s="22">
        <v>4755</v>
      </c>
      <c r="J78" s="114" t="s">
        <v>88</v>
      </c>
      <c r="K78" s="52">
        <v>797.3</v>
      </c>
      <c r="L78" s="24">
        <v>700</v>
      </c>
      <c r="M78" s="49">
        <f t="shared" si="38"/>
        <v>558110</v>
      </c>
      <c r="N78" s="52">
        <v>864.9</v>
      </c>
      <c r="O78" s="52">
        <v>726</v>
      </c>
      <c r="P78" s="112">
        <v>804</v>
      </c>
      <c r="Q78" s="103">
        <f t="shared" si="39"/>
        <v>700</v>
      </c>
      <c r="R78" s="37">
        <f t="shared" si="40"/>
        <v>562800</v>
      </c>
      <c r="S78" s="57">
        <f t="shared" si="37"/>
        <v>4690</v>
      </c>
      <c r="T78" s="20">
        <f t="shared" si="41"/>
        <v>8.403361344537872E-3</v>
      </c>
      <c r="U78" s="20">
        <f t="shared" si="42"/>
        <v>8.4786153267277092E-2</v>
      </c>
      <c r="V78" s="123">
        <f t="shared" ref="V78" si="46">N78*93%</f>
        <v>804.35699999999997</v>
      </c>
    </row>
    <row r="79" spans="6:22" ht="18" customHeight="1" x14ac:dyDescent="0.15">
      <c r="F79" s="24">
        <f t="shared" si="0"/>
        <v>53</v>
      </c>
      <c r="G79" s="110">
        <v>43350</v>
      </c>
      <c r="H79" s="23">
        <v>43334</v>
      </c>
      <c r="I79" s="22">
        <v>6857</v>
      </c>
      <c r="J79" s="114" t="s">
        <v>112</v>
      </c>
      <c r="K79" s="52">
        <v>2518</v>
      </c>
      <c r="L79" s="24">
        <v>200</v>
      </c>
      <c r="M79" s="49">
        <f t="shared" si="38"/>
        <v>503600</v>
      </c>
      <c r="N79" s="52">
        <v>2750</v>
      </c>
      <c r="O79" s="52">
        <v>2410</v>
      </c>
      <c r="P79" s="112">
        <v>2501</v>
      </c>
      <c r="Q79" s="103">
        <f t="shared" si="39"/>
        <v>200</v>
      </c>
      <c r="R79" s="37">
        <f t="shared" si="40"/>
        <v>500200</v>
      </c>
      <c r="S79" s="57">
        <f t="shared" ref="S79:S90" si="47">R79-M79</f>
        <v>-3400</v>
      </c>
      <c r="T79" s="20">
        <f t="shared" si="41"/>
        <v>-6.7513899920571881E-3</v>
      </c>
      <c r="U79" s="20">
        <f t="shared" si="42"/>
        <v>9.2136616362192211E-2</v>
      </c>
      <c r="V79" s="123">
        <f>N79*93%</f>
        <v>2557.5</v>
      </c>
    </row>
    <row r="80" spans="6:22" ht="18" customHeight="1" x14ac:dyDescent="0.15">
      <c r="F80" s="24">
        <f t="shared" si="0"/>
        <v>54</v>
      </c>
      <c r="G80" s="110">
        <v>43350</v>
      </c>
      <c r="H80" s="23">
        <v>43332</v>
      </c>
      <c r="I80" s="22">
        <v>5214</v>
      </c>
      <c r="J80" s="114" t="s">
        <v>109</v>
      </c>
      <c r="K80" s="52">
        <v>3460</v>
      </c>
      <c r="L80" s="24">
        <v>200</v>
      </c>
      <c r="M80" s="49">
        <f t="shared" si="38"/>
        <v>692000</v>
      </c>
      <c r="N80" s="52">
        <v>3635</v>
      </c>
      <c r="O80" s="52">
        <v>3345</v>
      </c>
      <c r="P80" s="112">
        <v>3380</v>
      </c>
      <c r="Q80" s="103">
        <f t="shared" si="39"/>
        <v>200</v>
      </c>
      <c r="R80" s="37">
        <f t="shared" si="40"/>
        <v>676000</v>
      </c>
      <c r="S80" s="57">
        <f t="shared" si="47"/>
        <v>-16000</v>
      </c>
      <c r="T80" s="20">
        <f t="shared" si="41"/>
        <v>-2.3121387283236993E-2</v>
      </c>
      <c r="U80" s="20">
        <f t="shared" si="42"/>
        <v>5.0578034682080927E-2</v>
      </c>
      <c r="V80" s="123">
        <f>N80*93%</f>
        <v>3380.55</v>
      </c>
    </row>
    <row r="81" spans="6:22" ht="18" customHeight="1" x14ac:dyDescent="0.15">
      <c r="F81" s="24">
        <f t="shared" si="0"/>
        <v>55</v>
      </c>
      <c r="G81" s="110">
        <v>43350</v>
      </c>
      <c r="H81" s="23">
        <v>43328</v>
      </c>
      <c r="I81" s="22">
        <v>8035</v>
      </c>
      <c r="J81" s="114" t="s">
        <v>106</v>
      </c>
      <c r="K81" s="52">
        <v>18595</v>
      </c>
      <c r="L81" s="24">
        <v>100</v>
      </c>
      <c r="M81" s="49">
        <f t="shared" si="38"/>
        <v>1859500</v>
      </c>
      <c r="N81" s="52">
        <v>19470</v>
      </c>
      <c r="O81" s="52">
        <v>16655</v>
      </c>
      <c r="P81" s="112">
        <v>16735</v>
      </c>
      <c r="Q81" s="103">
        <f t="shared" si="39"/>
        <v>100</v>
      </c>
      <c r="R81" s="37">
        <f t="shared" si="40"/>
        <v>1673500</v>
      </c>
      <c r="S81" s="57">
        <f t="shared" si="47"/>
        <v>-186000</v>
      </c>
      <c r="T81" s="20">
        <f t="shared" si="41"/>
        <v>-0.1000268889486421</v>
      </c>
      <c r="U81" s="20">
        <f t="shared" si="42"/>
        <v>4.7055660123689162E-2</v>
      </c>
      <c r="V81" s="120">
        <f t="shared" ref="V81:V82" si="48">K81*90%</f>
        <v>16735.5</v>
      </c>
    </row>
    <row r="82" spans="6:22" ht="18" customHeight="1" x14ac:dyDescent="0.15">
      <c r="F82" s="24">
        <f t="shared" si="0"/>
        <v>56</v>
      </c>
      <c r="G82" s="110">
        <v>43350</v>
      </c>
      <c r="H82" s="23">
        <v>43342</v>
      </c>
      <c r="I82" s="22">
        <v>6881</v>
      </c>
      <c r="J82" s="114" t="s">
        <v>126</v>
      </c>
      <c r="K82" s="52">
        <v>731</v>
      </c>
      <c r="L82" s="24">
        <v>700</v>
      </c>
      <c r="M82" s="49">
        <f t="shared" si="38"/>
        <v>511700</v>
      </c>
      <c r="N82" s="52">
        <v>760</v>
      </c>
      <c r="O82" s="52">
        <v>640</v>
      </c>
      <c r="P82" s="112">
        <v>657</v>
      </c>
      <c r="Q82" s="103">
        <f t="shared" si="39"/>
        <v>700</v>
      </c>
      <c r="R82" s="37">
        <f t="shared" si="40"/>
        <v>459900</v>
      </c>
      <c r="S82" s="57">
        <f t="shared" si="47"/>
        <v>-51800</v>
      </c>
      <c r="T82" s="20">
        <f t="shared" si="41"/>
        <v>-0.10123119015047879</v>
      </c>
      <c r="U82" s="20">
        <f t="shared" si="42"/>
        <v>3.9671682626538987E-2</v>
      </c>
      <c r="V82" s="120">
        <f t="shared" si="48"/>
        <v>657.9</v>
      </c>
    </row>
    <row r="83" spans="6:22" ht="18" customHeight="1" x14ac:dyDescent="0.15">
      <c r="F83" s="24">
        <f t="shared" si="0"/>
        <v>57</v>
      </c>
      <c r="G83" s="110">
        <v>43350</v>
      </c>
      <c r="H83" s="23">
        <v>43328</v>
      </c>
      <c r="I83" s="22">
        <v>1570</v>
      </c>
      <c r="J83" s="114" t="s">
        <v>87</v>
      </c>
      <c r="K83" s="52">
        <v>19620</v>
      </c>
      <c r="L83" s="24">
        <v>100</v>
      </c>
      <c r="M83" s="49">
        <f t="shared" si="38"/>
        <v>1962000</v>
      </c>
      <c r="N83" s="52">
        <v>21150</v>
      </c>
      <c r="O83" s="52">
        <v>19360</v>
      </c>
      <c r="P83" s="112">
        <v>19669</v>
      </c>
      <c r="Q83" s="103">
        <f t="shared" si="39"/>
        <v>100</v>
      </c>
      <c r="R83" s="37">
        <f t="shared" si="40"/>
        <v>1966900</v>
      </c>
      <c r="S83" s="57">
        <f t="shared" si="47"/>
        <v>4900</v>
      </c>
      <c r="T83" s="20">
        <f t="shared" si="41"/>
        <v>2.4974515800203875E-3</v>
      </c>
      <c r="U83" s="20">
        <f t="shared" si="42"/>
        <v>7.7981651376146793E-2</v>
      </c>
      <c r="V83" s="123">
        <f>N83*93%</f>
        <v>19669.5</v>
      </c>
    </row>
    <row r="84" spans="6:22" ht="18" customHeight="1" x14ac:dyDescent="0.15">
      <c r="F84" s="24">
        <f t="shared" si="0"/>
        <v>58</v>
      </c>
      <c r="G84" s="110">
        <v>43353</v>
      </c>
      <c r="H84" s="23">
        <v>43328</v>
      </c>
      <c r="I84" s="22">
        <v>7717</v>
      </c>
      <c r="J84" s="114" t="s">
        <v>107</v>
      </c>
      <c r="K84" s="52">
        <v>19100</v>
      </c>
      <c r="L84" s="24">
        <v>100</v>
      </c>
      <c r="M84" s="49">
        <f t="shared" si="38"/>
        <v>1910000</v>
      </c>
      <c r="N84" s="52">
        <v>19670</v>
      </c>
      <c r="O84" s="52">
        <v>17100</v>
      </c>
      <c r="P84" s="112">
        <v>17190</v>
      </c>
      <c r="Q84" s="103">
        <f t="shared" si="39"/>
        <v>100</v>
      </c>
      <c r="R84" s="37">
        <f t="shared" si="40"/>
        <v>1719000</v>
      </c>
      <c r="S84" s="57">
        <f t="shared" si="47"/>
        <v>-191000</v>
      </c>
      <c r="T84" s="20">
        <f t="shared" si="41"/>
        <v>-0.1</v>
      </c>
      <c r="U84" s="20">
        <f t="shared" si="42"/>
        <v>2.9842931937172777E-2</v>
      </c>
      <c r="V84" s="120">
        <f t="shared" ref="V84:V87" si="49">K84*90%</f>
        <v>17190</v>
      </c>
    </row>
    <row r="85" spans="6:22" ht="18" customHeight="1" x14ac:dyDescent="0.15">
      <c r="F85" s="24">
        <f t="shared" si="0"/>
        <v>59</v>
      </c>
      <c r="G85" s="110">
        <v>43353</v>
      </c>
      <c r="H85" s="23">
        <v>43342</v>
      </c>
      <c r="I85" s="22">
        <v>3678</v>
      </c>
      <c r="J85" s="114" t="s">
        <v>118</v>
      </c>
      <c r="K85" s="52">
        <v>2725</v>
      </c>
      <c r="L85" s="24">
        <v>200</v>
      </c>
      <c r="M85" s="49">
        <f t="shared" si="38"/>
        <v>545000</v>
      </c>
      <c r="N85" s="52">
        <v>2744</v>
      </c>
      <c r="O85" s="52">
        <v>2445</v>
      </c>
      <c r="P85" s="112">
        <v>2452.5</v>
      </c>
      <c r="Q85" s="103">
        <f t="shared" si="39"/>
        <v>200</v>
      </c>
      <c r="R85" s="37">
        <f t="shared" si="40"/>
        <v>490500</v>
      </c>
      <c r="S85" s="57">
        <f t="shared" si="47"/>
        <v>-54500</v>
      </c>
      <c r="T85" s="20">
        <f t="shared" si="41"/>
        <v>-0.1</v>
      </c>
      <c r="U85" s="20">
        <f t="shared" si="42"/>
        <v>6.9724770642201834E-3</v>
      </c>
      <c r="V85" s="120">
        <f t="shared" si="49"/>
        <v>2452.5</v>
      </c>
    </row>
    <row r="86" spans="6:22" ht="18" customHeight="1" x14ac:dyDescent="0.15">
      <c r="F86" s="24">
        <f t="shared" si="0"/>
        <v>60</v>
      </c>
      <c r="G86" s="110">
        <v>43354</v>
      </c>
      <c r="H86" s="23">
        <v>43266</v>
      </c>
      <c r="I86" s="22">
        <v>6502</v>
      </c>
      <c r="J86" s="114" t="s">
        <v>82</v>
      </c>
      <c r="K86" s="52">
        <v>346</v>
      </c>
      <c r="L86" s="24">
        <v>2000</v>
      </c>
      <c r="M86" s="49">
        <f t="shared" si="38"/>
        <v>692000</v>
      </c>
      <c r="N86" s="52">
        <v>355</v>
      </c>
      <c r="O86" s="52">
        <v>311</v>
      </c>
      <c r="P86" s="112">
        <v>311.39999999999998</v>
      </c>
      <c r="Q86" s="103">
        <f t="shared" si="39"/>
        <v>2000</v>
      </c>
      <c r="R86" s="37">
        <f t="shared" si="40"/>
        <v>622800</v>
      </c>
      <c r="S86" s="57">
        <f t="shared" si="47"/>
        <v>-69200</v>
      </c>
      <c r="T86" s="20">
        <f t="shared" si="41"/>
        <v>-0.10000000000000006</v>
      </c>
      <c r="U86" s="20">
        <f t="shared" si="42"/>
        <v>2.6011560693641619E-2</v>
      </c>
      <c r="V86" s="120">
        <f t="shared" si="49"/>
        <v>311.40000000000003</v>
      </c>
    </row>
    <row r="87" spans="6:22" ht="18" customHeight="1" x14ac:dyDescent="0.15">
      <c r="F87" s="24">
        <f t="shared" si="0"/>
        <v>61</v>
      </c>
      <c r="G87" s="110">
        <v>43355</v>
      </c>
      <c r="H87" s="23">
        <v>43342</v>
      </c>
      <c r="I87" s="22">
        <v>5288</v>
      </c>
      <c r="J87" s="114" t="s">
        <v>120</v>
      </c>
      <c r="K87" s="52">
        <v>905</v>
      </c>
      <c r="L87" s="24">
        <v>600</v>
      </c>
      <c r="M87" s="49">
        <f t="shared" si="38"/>
        <v>543000</v>
      </c>
      <c r="N87" s="52">
        <v>906</v>
      </c>
      <c r="O87" s="52">
        <v>810</v>
      </c>
      <c r="P87" s="112">
        <v>814.5</v>
      </c>
      <c r="Q87" s="103">
        <f t="shared" si="39"/>
        <v>600</v>
      </c>
      <c r="R87" s="37">
        <f t="shared" si="40"/>
        <v>488700</v>
      </c>
      <c r="S87" s="57">
        <f t="shared" si="47"/>
        <v>-54300</v>
      </c>
      <c r="T87" s="20">
        <f t="shared" si="41"/>
        <v>-0.1</v>
      </c>
      <c r="U87" s="20">
        <f t="shared" si="42"/>
        <v>1.1049723756906078E-3</v>
      </c>
      <c r="V87" s="120">
        <f t="shared" si="49"/>
        <v>814.5</v>
      </c>
    </row>
    <row r="88" spans="6:22" ht="18" customHeight="1" x14ac:dyDescent="0.15">
      <c r="F88" s="24">
        <f t="shared" si="0"/>
        <v>62</v>
      </c>
      <c r="G88" s="110">
        <v>43355</v>
      </c>
      <c r="H88" s="23">
        <v>43342</v>
      </c>
      <c r="I88" s="22">
        <v>3771</v>
      </c>
      <c r="J88" s="114" t="s">
        <v>119</v>
      </c>
      <c r="K88" s="52">
        <v>3900</v>
      </c>
      <c r="L88" s="24">
        <v>200</v>
      </c>
      <c r="M88" s="49">
        <f t="shared" ref="M88:M94" si="50">SUM(K88*L88)</f>
        <v>780000</v>
      </c>
      <c r="N88" s="52">
        <v>4300</v>
      </c>
      <c r="O88" s="52">
        <v>3700</v>
      </c>
      <c r="P88" s="112">
        <v>4085</v>
      </c>
      <c r="Q88" s="103">
        <f t="shared" si="39"/>
        <v>200</v>
      </c>
      <c r="R88" s="37">
        <f t="shared" si="40"/>
        <v>817000</v>
      </c>
      <c r="S88" s="57">
        <f t="shared" si="47"/>
        <v>37000</v>
      </c>
      <c r="T88" s="20">
        <f t="shared" si="41"/>
        <v>4.7435897435897434E-2</v>
      </c>
      <c r="U88" s="20">
        <f t="shared" si="42"/>
        <v>0.10256410256410256</v>
      </c>
      <c r="V88" s="124">
        <f>N88*95%</f>
        <v>4085</v>
      </c>
    </row>
    <row r="89" spans="6:22" ht="18" customHeight="1" x14ac:dyDescent="0.15">
      <c r="F89" s="24">
        <f t="shared" si="0"/>
        <v>63</v>
      </c>
      <c r="G89" s="110">
        <v>43357</v>
      </c>
      <c r="H89" s="23">
        <v>43342</v>
      </c>
      <c r="I89" s="22">
        <v>6067</v>
      </c>
      <c r="J89" s="114" t="s">
        <v>122</v>
      </c>
      <c r="K89" s="52">
        <v>1312</v>
      </c>
      <c r="L89" s="24">
        <v>400</v>
      </c>
      <c r="M89" s="49">
        <f t="shared" si="50"/>
        <v>524800</v>
      </c>
      <c r="N89" s="52">
        <v>1477</v>
      </c>
      <c r="O89" s="52">
        <v>1194</v>
      </c>
      <c r="P89" s="112">
        <v>1403.2</v>
      </c>
      <c r="Q89" s="103">
        <f t="shared" si="39"/>
        <v>400</v>
      </c>
      <c r="R89" s="37">
        <f t="shared" si="40"/>
        <v>561280</v>
      </c>
      <c r="S89" s="57">
        <f t="shared" si="47"/>
        <v>36480</v>
      </c>
      <c r="T89" s="20">
        <f t="shared" si="41"/>
        <v>6.9512195121951253E-2</v>
      </c>
      <c r="U89" s="20">
        <f t="shared" si="42"/>
        <v>0.12576219512195122</v>
      </c>
      <c r="V89" s="124">
        <f>N89*95%</f>
        <v>1403.1499999999999</v>
      </c>
    </row>
    <row r="90" spans="6:22" ht="18" customHeight="1" x14ac:dyDescent="0.15">
      <c r="F90" s="24">
        <f t="shared" si="0"/>
        <v>64</v>
      </c>
      <c r="G90" s="110">
        <v>43362</v>
      </c>
      <c r="H90" s="23">
        <v>43342</v>
      </c>
      <c r="I90" s="22">
        <v>2389</v>
      </c>
      <c r="J90" s="114" t="s">
        <v>117</v>
      </c>
      <c r="K90" s="52">
        <v>3065</v>
      </c>
      <c r="L90" s="24">
        <v>200</v>
      </c>
      <c r="M90" s="49">
        <f t="shared" si="50"/>
        <v>613000</v>
      </c>
      <c r="N90" s="52">
        <v>3170</v>
      </c>
      <c r="O90" s="52">
        <v>2756</v>
      </c>
      <c r="P90" s="112">
        <v>2758.5</v>
      </c>
      <c r="Q90" s="103">
        <f t="shared" si="39"/>
        <v>200</v>
      </c>
      <c r="R90" s="37">
        <f t="shared" si="40"/>
        <v>551700</v>
      </c>
      <c r="S90" s="57">
        <f t="shared" si="47"/>
        <v>-61300</v>
      </c>
      <c r="T90" s="20">
        <f t="shared" si="41"/>
        <v>-0.1</v>
      </c>
      <c r="U90" s="20">
        <f t="shared" si="42"/>
        <v>3.4257748776508973E-2</v>
      </c>
      <c r="V90" s="120">
        <f t="shared" ref="V90" si="51">K90*90%</f>
        <v>2758.5</v>
      </c>
    </row>
    <row r="91" spans="6:22" ht="18" customHeight="1" x14ac:dyDescent="0.15">
      <c r="F91" s="24">
        <f t="shared" ref="F91:F154" si="52">F90+1</f>
        <v>65</v>
      </c>
      <c r="G91" s="110">
        <v>43364</v>
      </c>
      <c r="H91" s="23">
        <v>43342</v>
      </c>
      <c r="I91" s="22">
        <v>3641</v>
      </c>
      <c r="J91" s="114" t="s">
        <v>125</v>
      </c>
      <c r="K91" s="52">
        <v>2671</v>
      </c>
      <c r="L91" s="24">
        <v>200</v>
      </c>
      <c r="M91" s="49">
        <f t="shared" si="50"/>
        <v>534200</v>
      </c>
      <c r="N91" s="52">
        <v>2932</v>
      </c>
      <c r="O91" s="52">
        <v>2405</v>
      </c>
      <c r="P91" s="112">
        <v>2726.8</v>
      </c>
      <c r="Q91" s="103">
        <f t="shared" si="39"/>
        <v>200</v>
      </c>
      <c r="R91" s="37">
        <f t="shared" si="40"/>
        <v>545360</v>
      </c>
      <c r="S91" s="57">
        <f t="shared" ref="S91:S149" si="53">R91-M91</f>
        <v>11160</v>
      </c>
      <c r="T91" s="20">
        <f t="shared" si="41"/>
        <v>2.0891052040434361E-2</v>
      </c>
      <c r="U91" s="20">
        <f t="shared" si="42"/>
        <v>9.7716211156870084E-2</v>
      </c>
      <c r="V91" s="123">
        <f t="shared" ref="V91" si="54">N91*93%</f>
        <v>2726.76</v>
      </c>
    </row>
    <row r="92" spans="6:22" ht="18" customHeight="1" x14ac:dyDescent="0.15">
      <c r="F92" s="24">
        <f t="shared" si="52"/>
        <v>66</v>
      </c>
      <c r="G92" s="110">
        <v>43364</v>
      </c>
      <c r="H92" s="23">
        <v>43292</v>
      </c>
      <c r="I92" s="22">
        <v>6758</v>
      </c>
      <c r="J92" s="114" t="s">
        <v>74</v>
      </c>
      <c r="K92" s="52">
        <v>5759</v>
      </c>
      <c r="L92" s="24">
        <v>100</v>
      </c>
      <c r="M92" s="49">
        <f t="shared" si="50"/>
        <v>575900</v>
      </c>
      <c r="N92" s="52">
        <v>6773</v>
      </c>
      <c r="O92" s="52">
        <v>5728</v>
      </c>
      <c r="P92" s="112">
        <v>6434.4</v>
      </c>
      <c r="Q92" s="103">
        <f t="shared" si="39"/>
        <v>100</v>
      </c>
      <c r="R92" s="37">
        <f t="shared" si="40"/>
        <v>643440</v>
      </c>
      <c r="S92" s="57">
        <f t="shared" si="53"/>
        <v>67540</v>
      </c>
      <c r="T92" s="20">
        <f t="shared" si="41"/>
        <v>0.11727730508768877</v>
      </c>
      <c r="U92" s="20">
        <f t="shared" si="42"/>
        <v>0.17607223476297967</v>
      </c>
      <c r="V92" s="124">
        <f>N92*95%</f>
        <v>6434.3499999999995</v>
      </c>
    </row>
    <row r="93" spans="6:22" ht="18" customHeight="1" x14ac:dyDescent="0.15">
      <c r="F93" s="24">
        <f t="shared" si="52"/>
        <v>67</v>
      </c>
      <c r="G93" s="110">
        <v>43364</v>
      </c>
      <c r="H93" s="23">
        <v>43334</v>
      </c>
      <c r="I93" s="22">
        <v>7747</v>
      </c>
      <c r="J93" s="114" t="s">
        <v>111</v>
      </c>
      <c r="K93" s="52">
        <v>4120</v>
      </c>
      <c r="L93" s="24">
        <v>200</v>
      </c>
      <c r="M93" s="49">
        <f t="shared" si="50"/>
        <v>824000</v>
      </c>
      <c r="N93" s="52">
        <v>5040</v>
      </c>
      <c r="O93" s="52">
        <v>3890</v>
      </c>
      <c r="P93" s="112">
        <v>4788</v>
      </c>
      <c r="Q93" s="103">
        <f t="shared" si="39"/>
        <v>200</v>
      </c>
      <c r="R93" s="37">
        <f t="shared" si="40"/>
        <v>957600</v>
      </c>
      <c r="S93" s="57">
        <f t="shared" si="53"/>
        <v>133600</v>
      </c>
      <c r="T93" s="20">
        <f t="shared" si="41"/>
        <v>0.16213592233009708</v>
      </c>
      <c r="U93" s="20">
        <f t="shared" si="42"/>
        <v>0.22330097087378642</v>
      </c>
      <c r="V93" s="124">
        <f>N93*95%</f>
        <v>4788</v>
      </c>
    </row>
    <row r="94" spans="6:22" ht="18" customHeight="1" x14ac:dyDescent="0.15">
      <c r="F94" s="24">
        <f t="shared" si="52"/>
        <v>68</v>
      </c>
      <c r="G94" s="110">
        <v>43374</v>
      </c>
      <c r="H94" s="23">
        <v>43342</v>
      </c>
      <c r="I94" s="22">
        <v>3926</v>
      </c>
      <c r="J94" s="114" t="s">
        <v>115</v>
      </c>
      <c r="K94" s="52">
        <v>3480</v>
      </c>
      <c r="L94" s="24">
        <v>200</v>
      </c>
      <c r="M94" s="49">
        <f t="shared" si="50"/>
        <v>696000</v>
      </c>
      <c r="N94" s="52">
        <v>3600</v>
      </c>
      <c r="O94" s="52">
        <v>2981</v>
      </c>
      <c r="P94" s="112">
        <v>3132</v>
      </c>
      <c r="Q94" s="103">
        <f t="shared" si="39"/>
        <v>200</v>
      </c>
      <c r="R94" s="37">
        <f t="shared" si="40"/>
        <v>626400</v>
      </c>
      <c r="S94" s="57">
        <f t="shared" si="53"/>
        <v>-69600</v>
      </c>
      <c r="T94" s="20">
        <f t="shared" si="41"/>
        <v>-0.1</v>
      </c>
      <c r="U94" s="20">
        <f t="shared" si="42"/>
        <v>3.4482758620689655E-2</v>
      </c>
      <c r="V94" s="120">
        <f t="shared" ref="V94" si="55">K94*90%</f>
        <v>3132</v>
      </c>
    </row>
    <row r="95" spans="6:22" ht="18" customHeight="1" x14ac:dyDescent="0.15">
      <c r="F95" s="24">
        <f t="shared" si="52"/>
        <v>69</v>
      </c>
      <c r="G95" s="110">
        <v>43375</v>
      </c>
      <c r="H95" s="23">
        <v>43264</v>
      </c>
      <c r="I95" s="22">
        <v>7309</v>
      </c>
      <c r="J95" s="114" t="s">
        <v>79</v>
      </c>
      <c r="K95" s="52">
        <v>16650</v>
      </c>
      <c r="L95" s="24">
        <v>100</v>
      </c>
      <c r="M95" s="49">
        <f t="shared" ref="M95:M116" si="56">SUM(K95*L95)</f>
        <v>1665000</v>
      </c>
      <c r="N95" s="52">
        <v>18700</v>
      </c>
      <c r="O95" s="52">
        <v>15650</v>
      </c>
      <c r="P95" s="112">
        <v>17560</v>
      </c>
      <c r="Q95" s="103">
        <f t="shared" si="39"/>
        <v>100</v>
      </c>
      <c r="R95" s="37">
        <f t="shared" si="40"/>
        <v>1756000</v>
      </c>
      <c r="S95" s="57">
        <f t="shared" si="53"/>
        <v>91000</v>
      </c>
      <c r="T95" s="20">
        <f t="shared" si="41"/>
        <v>5.4654654654654654E-2</v>
      </c>
      <c r="U95" s="20">
        <f t="shared" si="42"/>
        <v>0.12312312312312312</v>
      </c>
      <c r="V95" s="124">
        <f t="shared" ref="V95" si="57">N95*95%</f>
        <v>17765</v>
      </c>
    </row>
    <row r="96" spans="6:22" ht="18" customHeight="1" x14ac:dyDescent="0.15">
      <c r="F96" s="24">
        <f t="shared" si="52"/>
        <v>70</v>
      </c>
      <c r="G96" s="110">
        <v>43375</v>
      </c>
      <c r="H96" s="23">
        <v>43371</v>
      </c>
      <c r="I96" s="22">
        <v>4344</v>
      </c>
      <c r="J96" s="114" t="s">
        <v>132</v>
      </c>
      <c r="K96" s="52">
        <v>1194</v>
      </c>
      <c r="L96" s="24">
        <v>500</v>
      </c>
      <c r="M96" s="49">
        <f t="shared" si="56"/>
        <v>597000</v>
      </c>
      <c r="N96" s="52">
        <v>1257</v>
      </c>
      <c r="O96" s="52">
        <v>1150</v>
      </c>
      <c r="P96" s="112">
        <v>1169</v>
      </c>
      <c r="Q96" s="103">
        <f t="shared" si="39"/>
        <v>500</v>
      </c>
      <c r="R96" s="37">
        <f t="shared" si="40"/>
        <v>584500</v>
      </c>
      <c r="S96" s="57">
        <f t="shared" si="53"/>
        <v>-12500</v>
      </c>
      <c r="T96" s="20">
        <f t="shared" si="41"/>
        <v>-2.0938023450586266E-2</v>
      </c>
      <c r="U96" s="20">
        <f t="shared" si="42"/>
        <v>5.2763819095477386E-2</v>
      </c>
      <c r="V96" s="123">
        <f t="shared" ref="V96" si="58">N96*93%</f>
        <v>1169.01</v>
      </c>
    </row>
    <row r="97" spans="6:22" ht="18" customHeight="1" x14ac:dyDescent="0.15">
      <c r="F97" s="24">
        <f t="shared" si="52"/>
        <v>71</v>
      </c>
      <c r="G97" s="110">
        <v>43376</v>
      </c>
      <c r="H97" s="23">
        <v>43341</v>
      </c>
      <c r="I97" s="22">
        <v>6758</v>
      </c>
      <c r="J97" s="114" t="s">
        <v>74</v>
      </c>
      <c r="K97" s="52">
        <v>6230</v>
      </c>
      <c r="L97" s="24">
        <v>100</v>
      </c>
      <c r="M97" s="49">
        <f t="shared" si="56"/>
        <v>623000</v>
      </c>
      <c r="N97" s="52">
        <v>6973</v>
      </c>
      <c r="O97" s="52">
        <v>6141</v>
      </c>
      <c r="P97" s="112">
        <v>6624.4</v>
      </c>
      <c r="Q97" s="103">
        <f t="shared" si="39"/>
        <v>100</v>
      </c>
      <c r="R97" s="37">
        <f t="shared" si="40"/>
        <v>662440</v>
      </c>
      <c r="S97" s="57">
        <f t="shared" si="53"/>
        <v>39440</v>
      </c>
      <c r="T97" s="20">
        <f t="shared" si="41"/>
        <v>6.3306581059389994E-2</v>
      </c>
      <c r="U97" s="20">
        <f t="shared" si="42"/>
        <v>0.11926163723916533</v>
      </c>
      <c r="V97" s="124">
        <f t="shared" ref="V97" si="59">N97*95%</f>
        <v>6624.3499999999995</v>
      </c>
    </row>
    <row r="98" spans="6:22" ht="18" customHeight="1" x14ac:dyDescent="0.15">
      <c r="F98" s="24">
        <f t="shared" si="52"/>
        <v>72</v>
      </c>
      <c r="G98" s="110">
        <v>43377</v>
      </c>
      <c r="H98" s="23">
        <v>43356</v>
      </c>
      <c r="I98" s="22">
        <v>6857</v>
      </c>
      <c r="J98" s="114" t="s">
        <v>129</v>
      </c>
      <c r="K98" s="52">
        <v>2250</v>
      </c>
      <c r="L98" s="24">
        <v>300</v>
      </c>
      <c r="M98" s="49">
        <f t="shared" si="56"/>
        <v>675000</v>
      </c>
      <c r="N98" s="52">
        <v>2506</v>
      </c>
      <c r="O98" s="52">
        <v>2212</v>
      </c>
      <c r="P98" s="112">
        <v>2380.6999999999998</v>
      </c>
      <c r="Q98" s="103">
        <f t="shared" si="39"/>
        <v>300</v>
      </c>
      <c r="R98" s="37">
        <f t="shared" si="40"/>
        <v>714210</v>
      </c>
      <c r="S98" s="57">
        <f t="shared" si="53"/>
        <v>39210</v>
      </c>
      <c r="T98" s="20">
        <f t="shared" si="41"/>
        <v>5.8088888888888808E-2</v>
      </c>
      <c r="U98" s="20">
        <f t="shared" si="42"/>
        <v>0.11377777777777778</v>
      </c>
      <c r="V98" s="124">
        <f>N98*95%</f>
        <v>2380.6999999999998</v>
      </c>
    </row>
    <row r="99" spans="6:22" ht="18" customHeight="1" x14ac:dyDescent="0.15">
      <c r="F99" s="24">
        <f t="shared" si="52"/>
        <v>73</v>
      </c>
      <c r="G99" s="110">
        <v>43378</v>
      </c>
      <c r="H99" s="23">
        <v>43341</v>
      </c>
      <c r="I99" s="22">
        <v>1570</v>
      </c>
      <c r="J99" s="114" t="s">
        <v>87</v>
      </c>
      <c r="K99" s="52">
        <v>20840</v>
      </c>
      <c r="L99" s="24">
        <v>100</v>
      </c>
      <c r="M99" s="49">
        <f t="shared" si="56"/>
        <v>2084000</v>
      </c>
      <c r="N99" s="52">
        <v>24120</v>
      </c>
      <c r="O99" s="52">
        <v>19590</v>
      </c>
      <c r="P99" s="112">
        <v>22830</v>
      </c>
      <c r="Q99" s="103">
        <f t="shared" si="39"/>
        <v>100</v>
      </c>
      <c r="R99" s="37">
        <f t="shared" si="40"/>
        <v>2283000</v>
      </c>
      <c r="S99" s="57">
        <f t="shared" si="53"/>
        <v>199000</v>
      </c>
      <c r="T99" s="20">
        <f t="shared" si="41"/>
        <v>9.5489443378119002E-2</v>
      </c>
      <c r="U99" s="20">
        <f t="shared" si="42"/>
        <v>0.15738963531669867</v>
      </c>
      <c r="V99" s="124">
        <f>N99*95%</f>
        <v>22914</v>
      </c>
    </row>
    <row r="100" spans="6:22" ht="18" customHeight="1" x14ac:dyDescent="0.15">
      <c r="F100" s="24">
        <f t="shared" si="52"/>
        <v>74</v>
      </c>
      <c r="G100" s="110">
        <v>43378</v>
      </c>
      <c r="H100" s="23">
        <v>43356</v>
      </c>
      <c r="I100" s="22">
        <v>6861</v>
      </c>
      <c r="J100" s="114" t="s">
        <v>130</v>
      </c>
      <c r="K100" s="52">
        <v>59210</v>
      </c>
      <c r="L100" s="24">
        <v>100</v>
      </c>
      <c r="M100" s="49">
        <f t="shared" si="56"/>
        <v>5921000</v>
      </c>
      <c r="N100" s="52">
        <v>68100</v>
      </c>
      <c r="O100" s="52">
        <v>58940</v>
      </c>
      <c r="P100" s="112">
        <v>64695</v>
      </c>
      <c r="Q100" s="103">
        <f t="shared" si="39"/>
        <v>100</v>
      </c>
      <c r="R100" s="37">
        <f t="shared" si="40"/>
        <v>6469500</v>
      </c>
      <c r="S100" s="57">
        <f t="shared" si="53"/>
        <v>548500</v>
      </c>
      <c r="T100" s="20">
        <f t="shared" si="41"/>
        <v>9.2636378990035462E-2</v>
      </c>
      <c r="U100" s="20">
        <f t="shared" si="42"/>
        <v>0.15014355683161629</v>
      </c>
      <c r="V100" s="124">
        <f>N100*95%</f>
        <v>64695</v>
      </c>
    </row>
    <row r="101" spans="6:22" ht="18" customHeight="1" x14ac:dyDescent="0.15">
      <c r="F101" s="24">
        <f t="shared" si="52"/>
        <v>75</v>
      </c>
      <c r="G101" s="110">
        <v>43378</v>
      </c>
      <c r="H101" s="23">
        <v>43357</v>
      </c>
      <c r="I101" s="22">
        <v>1570</v>
      </c>
      <c r="J101" s="114" t="s">
        <v>87</v>
      </c>
      <c r="K101" s="52">
        <v>21230</v>
      </c>
      <c r="L101" s="24">
        <v>100</v>
      </c>
      <c r="M101" s="49">
        <f t="shared" si="56"/>
        <v>2123000</v>
      </c>
      <c r="N101" s="52">
        <v>24120</v>
      </c>
      <c r="O101" s="52">
        <v>21140</v>
      </c>
      <c r="P101" s="112">
        <v>22830</v>
      </c>
      <c r="Q101" s="103">
        <f t="shared" si="39"/>
        <v>100</v>
      </c>
      <c r="R101" s="37">
        <f t="shared" si="40"/>
        <v>2283000</v>
      </c>
      <c r="S101" s="57">
        <f t="shared" si="53"/>
        <v>160000</v>
      </c>
      <c r="T101" s="20">
        <f t="shared" si="41"/>
        <v>7.536504945831371E-2</v>
      </c>
      <c r="U101" s="20">
        <f t="shared" si="42"/>
        <v>0.13612812058407914</v>
      </c>
      <c r="V101" s="124">
        <f>N101*95%</f>
        <v>22914</v>
      </c>
    </row>
    <row r="102" spans="6:22" ht="18" customHeight="1" x14ac:dyDescent="0.15">
      <c r="F102" s="24">
        <f t="shared" si="52"/>
        <v>76</v>
      </c>
      <c r="G102" s="110">
        <v>43378</v>
      </c>
      <c r="H102" s="23">
        <v>43361</v>
      </c>
      <c r="I102" s="22">
        <v>6963</v>
      </c>
      <c r="J102" s="114" t="s">
        <v>128</v>
      </c>
      <c r="K102" s="52">
        <v>7920</v>
      </c>
      <c r="L102" s="24">
        <v>100</v>
      </c>
      <c r="M102" s="49">
        <f t="shared" si="56"/>
        <v>792000</v>
      </c>
      <c r="N102" s="52">
        <v>8640</v>
      </c>
      <c r="O102" s="52">
        <v>7910</v>
      </c>
      <c r="P102" s="112">
        <v>8035.2</v>
      </c>
      <c r="Q102" s="103">
        <f t="shared" si="39"/>
        <v>100</v>
      </c>
      <c r="R102" s="37">
        <f t="shared" si="40"/>
        <v>803520</v>
      </c>
      <c r="S102" s="57">
        <f t="shared" si="53"/>
        <v>11520</v>
      </c>
      <c r="T102" s="20">
        <f t="shared" si="41"/>
        <v>1.4545454545454523E-2</v>
      </c>
      <c r="U102" s="20">
        <f t="shared" si="42"/>
        <v>9.0909090909090912E-2</v>
      </c>
      <c r="V102" s="123">
        <f t="shared" ref="V102:V104" si="60">N102*93%</f>
        <v>8035.2000000000007</v>
      </c>
    </row>
    <row r="103" spans="6:22" ht="18" customHeight="1" x14ac:dyDescent="0.15">
      <c r="F103" s="24">
        <f t="shared" si="52"/>
        <v>77</v>
      </c>
      <c r="G103" s="110">
        <v>43378</v>
      </c>
      <c r="H103" s="23">
        <v>43356</v>
      </c>
      <c r="I103" s="22">
        <v>6963</v>
      </c>
      <c r="J103" s="114" t="s">
        <v>128</v>
      </c>
      <c r="K103" s="52">
        <v>7970</v>
      </c>
      <c r="L103" s="24">
        <v>100</v>
      </c>
      <c r="M103" s="49">
        <f t="shared" si="56"/>
        <v>797000</v>
      </c>
      <c r="N103" s="52">
        <v>8640</v>
      </c>
      <c r="O103" s="52">
        <v>7720</v>
      </c>
      <c r="P103" s="112">
        <v>8035.2</v>
      </c>
      <c r="Q103" s="103">
        <f t="shared" si="39"/>
        <v>100</v>
      </c>
      <c r="R103" s="37">
        <f t="shared" si="40"/>
        <v>803520</v>
      </c>
      <c r="S103" s="57">
        <f t="shared" si="53"/>
        <v>6520</v>
      </c>
      <c r="T103" s="20">
        <f t="shared" si="41"/>
        <v>8.1806775407778937E-3</v>
      </c>
      <c r="U103" s="20">
        <f t="shared" si="42"/>
        <v>8.4065244667503133E-2</v>
      </c>
      <c r="V103" s="123">
        <f t="shared" si="60"/>
        <v>8035.2000000000007</v>
      </c>
    </row>
    <row r="104" spans="6:22" ht="18" customHeight="1" x14ac:dyDescent="0.15">
      <c r="F104" s="24">
        <f t="shared" si="52"/>
        <v>78</v>
      </c>
      <c r="G104" s="110">
        <v>43378</v>
      </c>
      <c r="H104" s="23">
        <v>43361</v>
      </c>
      <c r="I104" s="22">
        <v>6857</v>
      </c>
      <c r="J104" s="114" t="s">
        <v>129</v>
      </c>
      <c r="K104" s="52">
        <v>2383</v>
      </c>
      <c r="L104" s="24">
        <v>200</v>
      </c>
      <c r="M104" s="49">
        <f t="shared" si="56"/>
        <v>476600</v>
      </c>
      <c r="N104" s="52">
        <v>2506</v>
      </c>
      <c r="O104" s="52">
        <v>2250</v>
      </c>
      <c r="P104" s="112">
        <v>2309</v>
      </c>
      <c r="Q104" s="103">
        <f t="shared" si="39"/>
        <v>200</v>
      </c>
      <c r="R104" s="37">
        <f t="shared" si="40"/>
        <v>461800</v>
      </c>
      <c r="S104" s="57">
        <f t="shared" si="53"/>
        <v>-14800</v>
      </c>
      <c r="T104" s="20">
        <f t="shared" si="41"/>
        <v>-3.1053294167016365E-2</v>
      </c>
      <c r="U104" s="20">
        <f t="shared" si="42"/>
        <v>5.1615610574905581E-2</v>
      </c>
      <c r="V104" s="123">
        <f t="shared" si="60"/>
        <v>2330.58</v>
      </c>
    </row>
    <row r="105" spans="6:22" ht="18" customHeight="1" x14ac:dyDescent="0.15">
      <c r="F105" s="24">
        <f t="shared" si="52"/>
        <v>79</v>
      </c>
      <c r="G105" s="110">
        <v>43378</v>
      </c>
      <c r="H105" s="23">
        <v>43356</v>
      </c>
      <c r="I105" s="22">
        <v>6920</v>
      </c>
      <c r="J105" s="114" t="s">
        <v>98</v>
      </c>
      <c r="K105" s="52">
        <v>3935</v>
      </c>
      <c r="L105" s="24">
        <v>200</v>
      </c>
      <c r="M105" s="49">
        <f t="shared" si="56"/>
        <v>787000</v>
      </c>
      <c r="N105" s="52">
        <v>4100</v>
      </c>
      <c r="O105" s="52">
        <v>3530</v>
      </c>
      <c r="P105" s="112">
        <v>3541.5</v>
      </c>
      <c r="Q105" s="103">
        <f t="shared" si="39"/>
        <v>200</v>
      </c>
      <c r="R105" s="37">
        <f t="shared" si="40"/>
        <v>708300</v>
      </c>
      <c r="S105" s="57">
        <f t="shared" si="53"/>
        <v>-78700</v>
      </c>
      <c r="T105" s="20">
        <f t="shared" si="41"/>
        <v>-0.1</v>
      </c>
      <c r="U105" s="20">
        <f t="shared" si="42"/>
        <v>4.1931385006353239E-2</v>
      </c>
      <c r="V105" s="120">
        <f t="shared" ref="V105" si="61">K105*90%</f>
        <v>3541.5</v>
      </c>
    </row>
    <row r="106" spans="6:22" ht="18" customHeight="1" x14ac:dyDescent="0.15">
      <c r="F106" s="24">
        <f t="shared" si="52"/>
        <v>80</v>
      </c>
      <c r="G106" s="110">
        <v>43378</v>
      </c>
      <c r="H106" s="23">
        <v>43332</v>
      </c>
      <c r="I106" s="22">
        <v>9613</v>
      </c>
      <c r="J106" s="114" t="s">
        <v>108</v>
      </c>
      <c r="K106" s="52">
        <v>1357</v>
      </c>
      <c r="L106" s="24">
        <v>400</v>
      </c>
      <c r="M106" s="49">
        <f t="shared" si="56"/>
        <v>542800</v>
      </c>
      <c r="N106" s="52">
        <v>1607</v>
      </c>
      <c r="O106" s="52">
        <v>1343</v>
      </c>
      <c r="P106" s="112">
        <v>1526.7</v>
      </c>
      <c r="Q106" s="103">
        <f t="shared" si="39"/>
        <v>400</v>
      </c>
      <c r="R106" s="37">
        <f t="shared" si="40"/>
        <v>610680</v>
      </c>
      <c r="S106" s="57">
        <f t="shared" si="53"/>
        <v>67880</v>
      </c>
      <c r="T106" s="20">
        <f t="shared" si="41"/>
        <v>0.12505526897568167</v>
      </c>
      <c r="U106" s="20">
        <f t="shared" si="42"/>
        <v>0.18422991893883567</v>
      </c>
      <c r="V106" s="124">
        <f>N106*95%</f>
        <v>1526.6499999999999</v>
      </c>
    </row>
    <row r="107" spans="6:22" ht="18" customHeight="1" x14ac:dyDescent="0.15">
      <c r="F107" s="24">
        <f t="shared" si="52"/>
        <v>81</v>
      </c>
      <c r="G107" s="110">
        <v>43382</v>
      </c>
      <c r="H107" s="23">
        <v>43361</v>
      </c>
      <c r="I107" s="22">
        <v>6861</v>
      </c>
      <c r="J107" s="114" t="s">
        <v>130</v>
      </c>
      <c r="K107" s="52">
        <v>62130</v>
      </c>
      <c r="L107" s="24">
        <v>100</v>
      </c>
      <c r="M107" s="49">
        <f t="shared" si="56"/>
        <v>6213000</v>
      </c>
      <c r="N107" s="52">
        <v>68100</v>
      </c>
      <c r="O107" s="52">
        <v>61790</v>
      </c>
      <c r="P107" s="112">
        <v>63333</v>
      </c>
      <c r="Q107" s="103">
        <f t="shared" si="39"/>
        <v>100</v>
      </c>
      <c r="R107" s="37">
        <f t="shared" si="40"/>
        <v>6333300</v>
      </c>
      <c r="S107" s="57">
        <f t="shared" si="53"/>
        <v>120300</v>
      </c>
      <c r="T107" s="20">
        <f t="shared" si="41"/>
        <v>1.9362626750362145E-2</v>
      </c>
      <c r="U107" s="20">
        <f t="shared" si="42"/>
        <v>9.6088845968131331E-2</v>
      </c>
      <c r="V107" s="123">
        <f t="shared" ref="V107:V109" si="62">N107*93%</f>
        <v>63333</v>
      </c>
    </row>
    <row r="108" spans="6:22" ht="18" customHeight="1" x14ac:dyDescent="0.15">
      <c r="F108" s="24">
        <f t="shared" si="52"/>
        <v>82</v>
      </c>
      <c r="G108" s="110">
        <v>43382</v>
      </c>
      <c r="H108" s="23">
        <v>43342</v>
      </c>
      <c r="I108" s="22">
        <v>4189</v>
      </c>
      <c r="J108" s="114" t="s">
        <v>121</v>
      </c>
      <c r="K108" s="52">
        <v>4145</v>
      </c>
      <c r="L108" s="24">
        <v>200</v>
      </c>
      <c r="M108" s="49">
        <f t="shared" si="56"/>
        <v>829000</v>
      </c>
      <c r="N108" s="52">
        <v>4510</v>
      </c>
      <c r="O108" s="52">
        <v>3925</v>
      </c>
      <c r="P108" s="112">
        <v>4194.3</v>
      </c>
      <c r="Q108" s="103">
        <f t="shared" si="39"/>
        <v>200</v>
      </c>
      <c r="R108" s="37">
        <f t="shared" si="40"/>
        <v>838860</v>
      </c>
      <c r="S108" s="57">
        <f t="shared" si="53"/>
        <v>9860</v>
      </c>
      <c r="T108" s="20">
        <f t="shared" si="41"/>
        <v>1.1893848009650225E-2</v>
      </c>
      <c r="U108" s="20">
        <f t="shared" si="42"/>
        <v>8.805790108564536E-2</v>
      </c>
      <c r="V108" s="123">
        <f t="shared" si="62"/>
        <v>4194.3</v>
      </c>
    </row>
    <row r="109" spans="6:22" ht="18" customHeight="1" x14ac:dyDescent="0.15">
      <c r="F109" s="24">
        <f t="shared" si="52"/>
        <v>83</v>
      </c>
      <c r="G109" s="110">
        <v>43382</v>
      </c>
      <c r="H109" s="23">
        <v>43357</v>
      </c>
      <c r="I109" s="22">
        <v>6758</v>
      </c>
      <c r="J109" s="114" t="s">
        <v>74</v>
      </c>
      <c r="K109" s="52">
        <v>6616</v>
      </c>
      <c r="L109" s="24">
        <v>100</v>
      </c>
      <c r="M109" s="49">
        <f t="shared" si="56"/>
        <v>661600</v>
      </c>
      <c r="N109" s="52">
        <v>6973</v>
      </c>
      <c r="O109" s="52">
        <v>6426</v>
      </c>
      <c r="P109" s="112">
        <v>6460</v>
      </c>
      <c r="Q109" s="103">
        <f t="shared" si="39"/>
        <v>100</v>
      </c>
      <c r="R109" s="37">
        <f t="shared" si="40"/>
        <v>646000</v>
      </c>
      <c r="S109" s="57">
        <f t="shared" si="53"/>
        <v>-15600</v>
      </c>
      <c r="T109" s="20">
        <f t="shared" si="41"/>
        <v>-2.3579201934703749E-2</v>
      </c>
      <c r="U109" s="20">
        <f t="shared" si="42"/>
        <v>5.3960096735187424E-2</v>
      </c>
      <c r="V109" s="123">
        <f t="shared" si="62"/>
        <v>6484.89</v>
      </c>
    </row>
    <row r="110" spans="6:22" ht="18" customHeight="1" x14ac:dyDescent="0.15">
      <c r="F110" s="24">
        <f t="shared" si="52"/>
        <v>84</v>
      </c>
      <c r="G110" s="110">
        <v>43382</v>
      </c>
      <c r="H110" s="23">
        <v>43356</v>
      </c>
      <c r="I110" s="22">
        <v>8035</v>
      </c>
      <c r="J110" s="114" t="s">
        <v>106</v>
      </c>
      <c r="K110" s="52">
        <v>16085</v>
      </c>
      <c r="L110" s="24">
        <v>100</v>
      </c>
      <c r="M110" s="49">
        <f t="shared" si="56"/>
        <v>1608500</v>
      </c>
      <c r="N110" s="52">
        <v>16525</v>
      </c>
      <c r="O110" s="52">
        <v>14405</v>
      </c>
      <c r="P110" s="112">
        <v>14476.5</v>
      </c>
      <c r="Q110" s="103">
        <f t="shared" si="39"/>
        <v>100</v>
      </c>
      <c r="R110" s="37">
        <f t="shared" si="40"/>
        <v>1447650</v>
      </c>
      <c r="S110" s="57">
        <f t="shared" si="53"/>
        <v>-160850</v>
      </c>
      <c r="T110" s="20">
        <f t="shared" si="41"/>
        <v>-0.1</v>
      </c>
      <c r="U110" s="20">
        <f t="shared" si="42"/>
        <v>2.7354678271681691E-2</v>
      </c>
      <c r="V110" s="120">
        <f t="shared" ref="V110:V113" si="63">K110*90%</f>
        <v>14476.5</v>
      </c>
    </row>
    <row r="111" spans="6:22" ht="18" customHeight="1" x14ac:dyDescent="0.15">
      <c r="F111" s="24">
        <f t="shared" si="52"/>
        <v>85</v>
      </c>
      <c r="G111" s="110">
        <v>43382</v>
      </c>
      <c r="H111" s="23">
        <v>43361</v>
      </c>
      <c r="I111" s="22">
        <v>6920</v>
      </c>
      <c r="J111" s="114" t="s">
        <v>98</v>
      </c>
      <c r="K111" s="52">
        <v>3810</v>
      </c>
      <c r="L111" s="24">
        <v>200</v>
      </c>
      <c r="M111" s="49">
        <f t="shared" si="56"/>
        <v>762000</v>
      </c>
      <c r="N111" s="52">
        <v>3895</v>
      </c>
      <c r="O111" s="52">
        <v>3245</v>
      </c>
      <c r="P111" s="112">
        <v>3360</v>
      </c>
      <c r="Q111" s="103">
        <f t="shared" si="39"/>
        <v>200</v>
      </c>
      <c r="R111" s="37">
        <f t="shared" si="40"/>
        <v>672000</v>
      </c>
      <c r="S111" s="57">
        <f t="shared" si="53"/>
        <v>-90000</v>
      </c>
      <c r="T111" s="20">
        <f t="shared" si="41"/>
        <v>-0.11811023622047244</v>
      </c>
      <c r="U111" s="20">
        <f t="shared" si="42"/>
        <v>2.2309711286089239E-2</v>
      </c>
      <c r="V111" s="120">
        <f t="shared" si="63"/>
        <v>3429</v>
      </c>
    </row>
    <row r="112" spans="6:22" ht="18" customHeight="1" x14ac:dyDescent="0.15">
      <c r="F112" s="24">
        <f t="shared" si="52"/>
        <v>86</v>
      </c>
      <c r="G112" s="110">
        <v>43382</v>
      </c>
      <c r="H112" s="23">
        <v>43371</v>
      </c>
      <c r="I112" s="22">
        <v>4911</v>
      </c>
      <c r="J112" s="114" t="s">
        <v>80</v>
      </c>
      <c r="K112" s="52">
        <v>8755</v>
      </c>
      <c r="L112" s="24">
        <v>100</v>
      </c>
      <c r="M112" s="49">
        <f t="shared" si="56"/>
        <v>875500</v>
      </c>
      <c r="N112" s="52">
        <v>8929</v>
      </c>
      <c r="O112" s="52">
        <v>7825</v>
      </c>
      <c r="P112" s="112">
        <v>7879.5</v>
      </c>
      <c r="Q112" s="103">
        <f t="shared" si="39"/>
        <v>100</v>
      </c>
      <c r="R112" s="37">
        <f t="shared" si="40"/>
        <v>787950</v>
      </c>
      <c r="S112" s="57">
        <f t="shared" si="53"/>
        <v>-87550</v>
      </c>
      <c r="T112" s="20">
        <f t="shared" si="41"/>
        <v>-0.1</v>
      </c>
      <c r="U112" s="20">
        <f t="shared" si="42"/>
        <v>1.9874357509994289E-2</v>
      </c>
      <c r="V112" s="120">
        <f t="shared" si="63"/>
        <v>7879.5</v>
      </c>
    </row>
    <row r="113" spans="6:22" ht="18" customHeight="1" x14ac:dyDescent="0.15">
      <c r="F113" s="24">
        <f t="shared" si="52"/>
        <v>87</v>
      </c>
      <c r="G113" s="110">
        <v>43382</v>
      </c>
      <c r="H113" s="23">
        <v>43361</v>
      </c>
      <c r="I113" s="22">
        <v>8035</v>
      </c>
      <c r="J113" s="114" t="s">
        <v>106</v>
      </c>
      <c r="K113" s="52">
        <v>16260</v>
      </c>
      <c r="L113" s="24">
        <v>100</v>
      </c>
      <c r="M113" s="49">
        <f t="shared" si="56"/>
        <v>1626000</v>
      </c>
      <c r="N113" s="52">
        <v>16525</v>
      </c>
      <c r="O113" s="52">
        <v>14405</v>
      </c>
      <c r="P113" s="112">
        <v>14505</v>
      </c>
      <c r="Q113" s="103">
        <f t="shared" si="39"/>
        <v>100</v>
      </c>
      <c r="R113" s="37">
        <f t="shared" si="40"/>
        <v>1450500</v>
      </c>
      <c r="S113" s="57">
        <f t="shared" si="53"/>
        <v>-175500</v>
      </c>
      <c r="T113" s="20">
        <f t="shared" si="41"/>
        <v>-0.10793357933579335</v>
      </c>
      <c r="U113" s="20">
        <f t="shared" si="42"/>
        <v>1.6297662976629768E-2</v>
      </c>
      <c r="V113" s="120">
        <f t="shared" si="63"/>
        <v>14634</v>
      </c>
    </row>
    <row r="114" spans="6:22" ht="18" customHeight="1" x14ac:dyDescent="0.15">
      <c r="F114" s="24">
        <f t="shared" si="52"/>
        <v>88</v>
      </c>
      <c r="G114" s="110">
        <v>43418</v>
      </c>
      <c r="H114" s="126">
        <v>43417</v>
      </c>
      <c r="I114" s="127">
        <v>3996</v>
      </c>
      <c r="J114" s="125" t="s">
        <v>136</v>
      </c>
      <c r="K114" s="128">
        <v>5020</v>
      </c>
      <c r="L114" s="125">
        <v>100</v>
      </c>
      <c r="M114" s="129">
        <f t="shared" si="56"/>
        <v>502000</v>
      </c>
      <c r="N114" s="128">
        <v>5120</v>
      </c>
      <c r="O114" s="128">
        <v>4660</v>
      </c>
      <c r="P114" s="130">
        <v>4769</v>
      </c>
      <c r="Q114" s="131">
        <f t="shared" si="39"/>
        <v>100</v>
      </c>
      <c r="R114" s="132">
        <f t="shared" si="40"/>
        <v>476900</v>
      </c>
      <c r="S114" s="57">
        <f t="shared" si="53"/>
        <v>-25100</v>
      </c>
      <c r="T114" s="134">
        <f t="shared" si="41"/>
        <v>-0.05</v>
      </c>
      <c r="U114" s="134">
        <f t="shared" si="42"/>
        <v>1.9920318725099601E-2</v>
      </c>
      <c r="V114" s="135">
        <f>K114*95%</f>
        <v>4769</v>
      </c>
    </row>
    <row r="115" spans="6:22" ht="18" customHeight="1" x14ac:dyDescent="0.15">
      <c r="F115" s="24">
        <f t="shared" si="52"/>
        <v>89</v>
      </c>
      <c r="G115" s="110">
        <v>43418</v>
      </c>
      <c r="H115" s="126">
        <v>43417</v>
      </c>
      <c r="I115" s="127">
        <v>3784</v>
      </c>
      <c r="J115" s="125" t="s">
        <v>135</v>
      </c>
      <c r="K115" s="128">
        <v>1728</v>
      </c>
      <c r="L115" s="125">
        <v>300</v>
      </c>
      <c r="M115" s="129">
        <f t="shared" si="56"/>
        <v>518400</v>
      </c>
      <c r="N115" s="128">
        <v>1737</v>
      </c>
      <c r="O115" s="128">
        <v>1620</v>
      </c>
      <c r="P115" s="130">
        <v>1641</v>
      </c>
      <c r="Q115" s="131">
        <f t="shared" si="39"/>
        <v>300</v>
      </c>
      <c r="R115" s="132">
        <f t="shared" si="40"/>
        <v>492300</v>
      </c>
      <c r="S115" s="57">
        <f t="shared" si="53"/>
        <v>-26100</v>
      </c>
      <c r="T115" s="134">
        <f t="shared" si="41"/>
        <v>-5.0347222222222224E-2</v>
      </c>
      <c r="U115" s="134">
        <f t="shared" si="42"/>
        <v>5.208333333333333E-3</v>
      </c>
      <c r="V115" s="135">
        <f>K115*95%</f>
        <v>1641.6</v>
      </c>
    </row>
    <row r="116" spans="6:22" ht="18" customHeight="1" x14ac:dyDescent="0.15">
      <c r="F116" s="24">
        <f t="shared" si="52"/>
        <v>90</v>
      </c>
      <c r="G116" s="110">
        <v>43420</v>
      </c>
      <c r="H116" s="126">
        <v>43417</v>
      </c>
      <c r="I116" s="127">
        <v>6857</v>
      </c>
      <c r="J116" s="125" t="s">
        <v>129</v>
      </c>
      <c r="K116" s="128">
        <v>2233</v>
      </c>
      <c r="L116" s="125">
        <v>300</v>
      </c>
      <c r="M116" s="129">
        <f t="shared" si="56"/>
        <v>669900</v>
      </c>
      <c r="N116" s="128">
        <v>2364</v>
      </c>
      <c r="O116" s="128">
        <v>2196</v>
      </c>
      <c r="P116" s="130">
        <v>2198.5</v>
      </c>
      <c r="Q116" s="131">
        <f t="shared" si="39"/>
        <v>300</v>
      </c>
      <c r="R116" s="132">
        <f t="shared" si="40"/>
        <v>659550</v>
      </c>
      <c r="S116" s="57">
        <f t="shared" si="53"/>
        <v>-10350</v>
      </c>
      <c r="T116" s="134">
        <f t="shared" si="41"/>
        <v>-1.5450067174205105E-2</v>
      </c>
      <c r="U116" s="134">
        <f t="shared" si="42"/>
        <v>5.866547245857591E-2</v>
      </c>
      <c r="V116" s="123">
        <f t="shared" ref="V116:V117" si="64">N116*93%</f>
        <v>2198.52</v>
      </c>
    </row>
    <row r="117" spans="6:22" ht="18" customHeight="1" x14ac:dyDescent="0.15">
      <c r="F117" s="24">
        <f t="shared" si="52"/>
        <v>91</v>
      </c>
      <c r="G117" s="110">
        <v>43425</v>
      </c>
      <c r="H117" s="126">
        <v>43417</v>
      </c>
      <c r="I117" s="127">
        <v>9984</v>
      </c>
      <c r="J117" s="125" t="s">
        <v>91</v>
      </c>
      <c r="K117" s="128">
        <v>8866</v>
      </c>
      <c r="L117" s="125">
        <v>100</v>
      </c>
      <c r="M117" s="129">
        <f t="shared" ref="M117" si="65">SUM(K117*L117)</f>
        <v>886600</v>
      </c>
      <c r="N117" s="128">
        <v>9380</v>
      </c>
      <c r="O117" s="128">
        <v>8585</v>
      </c>
      <c r="P117" s="130">
        <v>8585</v>
      </c>
      <c r="Q117" s="131">
        <f t="shared" si="39"/>
        <v>100</v>
      </c>
      <c r="R117" s="132">
        <f t="shared" si="40"/>
        <v>858500</v>
      </c>
      <c r="S117" s="57">
        <f t="shared" si="53"/>
        <v>-28100</v>
      </c>
      <c r="T117" s="134">
        <f t="shared" si="41"/>
        <v>-3.1694112339273627E-2</v>
      </c>
      <c r="U117" s="134">
        <f t="shared" si="42"/>
        <v>5.7974283780735394E-2</v>
      </c>
      <c r="V117" s="123">
        <f t="shared" si="64"/>
        <v>8723.4</v>
      </c>
    </row>
    <row r="118" spans="6:22" ht="18" customHeight="1" x14ac:dyDescent="0.15">
      <c r="F118" s="24">
        <f t="shared" si="52"/>
        <v>92</v>
      </c>
      <c r="G118" s="110">
        <v>43437</v>
      </c>
      <c r="H118" s="23">
        <v>43376</v>
      </c>
      <c r="I118" s="22">
        <v>4344</v>
      </c>
      <c r="J118" s="114" t="s">
        <v>132</v>
      </c>
      <c r="K118" s="52">
        <v>612</v>
      </c>
      <c r="L118" s="24">
        <v>1000</v>
      </c>
      <c r="M118" s="49">
        <f t="shared" ref="M118:M149" si="66">SUM(K118*L118)</f>
        <v>612000</v>
      </c>
      <c r="N118" s="52">
        <v>760</v>
      </c>
      <c r="O118" s="52">
        <v>606</v>
      </c>
      <c r="P118" s="112">
        <v>749</v>
      </c>
      <c r="Q118" s="103">
        <f t="shared" ref="Q118:Q149" si="67">L118</f>
        <v>1000</v>
      </c>
      <c r="R118" s="37">
        <f t="shared" ref="R118:R149" si="68">P118*Q118</f>
        <v>749000</v>
      </c>
      <c r="S118" s="57">
        <f t="shared" si="53"/>
        <v>137000</v>
      </c>
      <c r="T118" s="20">
        <f t="shared" ref="T118:T149" si="69">(P118-K118)/K118</f>
        <v>0.22385620915032681</v>
      </c>
      <c r="U118" s="20">
        <f t="shared" ref="U118:U149" si="70">(N118-K118)/K118</f>
        <v>0.24183006535947713</v>
      </c>
      <c r="V118" s="124">
        <f t="shared" ref="V118:V124" si="71">N118*95%</f>
        <v>722</v>
      </c>
    </row>
    <row r="119" spans="6:22" ht="18" customHeight="1" x14ac:dyDescent="0.15">
      <c r="F119" s="24">
        <f t="shared" si="52"/>
        <v>93</v>
      </c>
      <c r="G119" s="110">
        <v>43437</v>
      </c>
      <c r="H119" s="23">
        <v>43389</v>
      </c>
      <c r="I119" s="22">
        <v>3996</v>
      </c>
      <c r="J119" s="114" t="s">
        <v>136</v>
      </c>
      <c r="K119" s="52">
        <v>3930</v>
      </c>
      <c r="L119" s="24">
        <v>200</v>
      </c>
      <c r="M119" s="49">
        <f t="shared" si="66"/>
        <v>786000</v>
      </c>
      <c r="N119" s="52">
        <v>5620</v>
      </c>
      <c r="O119" s="52">
        <v>3885</v>
      </c>
      <c r="P119" s="112">
        <v>5020</v>
      </c>
      <c r="Q119" s="103">
        <f t="shared" si="67"/>
        <v>200</v>
      </c>
      <c r="R119" s="37">
        <f t="shared" si="68"/>
        <v>1004000</v>
      </c>
      <c r="S119" s="57">
        <f t="shared" si="53"/>
        <v>218000</v>
      </c>
      <c r="T119" s="20">
        <f t="shared" si="69"/>
        <v>0.27735368956743001</v>
      </c>
      <c r="U119" s="20">
        <f t="shared" si="70"/>
        <v>0.43002544529262088</v>
      </c>
      <c r="V119" s="124">
        <f t="shared" si="71"/>
        <v>5339</v>
      </c>
    </row>
    <row r="120" spans="6:22" ht="18" customHeight="1" x14ac:dyDescent="0.15">
      <c r="F120" s="24">
        <f t="shared" si="52"/>
        <v>94</v>
      </c>
      <c r="G120" s="110">
        <v>43437</v>
      </c>
      <c r="H120" s="23">
        <v>43391</v>
      </c>
      <c r="I120" s="22">
        <v>7725</v>
      </c>
      <c r="J120" s="114" t="s">
        <v>67</v>
      </c>
      <c r="K120" s="52">
        <v>2015</v>
      </c>
      <c r="L120" s="24">
        <v>300</v>
      </c>
      <c r="M120" s="49">
        <f t="shared" si="66"/>
        <v>604500</v>
      </c>
      <c r="N120" s="52">
        <v>2608</v>
      </c>
      <c r="O120" s="52">
        <v>1601</v>
      </c>
      <c r="P120" s="112">
        <v>2450</v>
      </c>
      <c r="Q120" s="103">
        <f t="shared" si="67"/>
        <v>300</v>
      </c>
      <c r="R120" s="37">
        <f t="shared" si="68"/>
        <v>735000</v>
      </c>
      <c r="S120" s="57">
        <f t="shared" si="53"/>
        <v>130500</v>
      </c>
      <c r="T120" s="20">
        <f t="shared" si="69"/>
        <v>0.21588089330024815</v>
      </c>
      <c r="U120" s="20">
        <f t="shared" si="70"/>
        <v>0.29429280397022334</v>
      </c>
      <c r="V120" s="124">
        <f t="shared" si="71"/>
        <v>2477.6</v>
      </c>
    </row>
    <row r="121" spans="6:22" ht="18" customHeight="1" x14ac:dyDescent="0.15">
      <c r="F121" s="24">
        <f t="shared" si="52"/>
        <v>95</v>
      </c>
      <c r="G121" s="110">
        <v>43437</v>
      </c>
      <c r="H121" s="23">
        <v>43391</v>
      </c>
      <c r="I121" s="22">
        <v>6664</v>
      </c>
      <c r="J121" s="114" t="s">
        <v>138</v>
      </c>
      <c r="K121" s="52">
        <v>1261</v>
      </c>
      <c r="L121" s="24">
        <v>400</v>
      </c>
      <c r="M121" s="49">
        <f t="shared" si="66"/>
        <v>504400</v>
      </c>
      <c r="N121" s="52">
        <v>1570</v>
      </c>
      <c r="O121" s="52">
        <v>1022</v>
      </c>
      <c r="P121" s="112">
        <v>1275</v>
      </c>
      <c r="Q121" s="103">
        <f t="shared" si="67"/>
        <v>400</v>
      </c>
      <c r="R121" s="37">
        <f t="shared" si="68"/>
        <v>510000</v>
      </c>
      <c r="S121" s="57">
        <f t="shared" si="53"/>
        <v>5600</v>
      </c>
      <c r="T121" s="20">
        <f t="shared" si="69"/>
        <v>1.1102299762093577E-2</v>
      </c>
      <c r="U121" s="20">
        <f t="shared" si="70"/>
        <v>0.24504361617763679</v>
      </c>
      <c r="V121" s="124">
        <f t="shared" si="71"/>
        <v>1491.5</v>
      </c>
    </row>
    <row r="122" spans="6:22" ht="18" customHeight="1" x14ac:dyDescent="0.15">
      <c r="F122" s="24">
        <f t="shared" si="52"/>
        <v>96</v>
      </c>
      <c r="G122" s="110">
        <v>43437</v>
      </c>
      <c r="H122" s="23">
        <v>43389</v>
      </c>
      <c r="I122" s="22">
        <v>3784</v>
      </c>
      <c r="J122" s="114" t="s">
        <v>135</v>
      </c>
      <c r="K122" s="52">
        <v>1612</v>
      </c>
      <c r="L122" s="24">
        <v>400</v>
      </c>
      <c r="M122" s="49">
        <f t="shared" si="66"/>
        <v>644800</v>
      </c>
      <c r="N122" s="52">
        <v>1936</v>
      </c>
      <c r="O122" s="52">
        <v>1275</v>
      </c>
      <c r="P122" s="112">
        <v>1906</v>
      </c>
      <c r="Q122" s="103">
        <f t="shared" si="67"/>
        <v>400</v>
      </c>
      <c r="R122" s="37">
        <f t="shared" si="68"/>
        <v>762400</v>
      </c>
      <c r="S122" s="57">
        <f t="shared" si="53"/>
        <v>117600</v>
      </c>
      <c r="T122" s="20">
        <f t="shared" si="69"/>
        <v>0.18238213399503722</v>
      </c>
      <c r="U122" s="20">
        <f t="shared" si="70"/>
        <v>0.20099255583126552</v>
      </c>
      <c r="V122" s="124">
        <f t="shared" si="71"/>
        <v>1839.1999999999998</v>
      </c>
    </row>
    <row r="123" spans="6:22" ht="18" customHeight="1" x14ac:dyDescent="0.15">
      <c r="F123" s="24">
        <f t="shared" si="52"/>
        <v>97</v>
      </c>
      <c r="G123" s="110">
        <v>43437</v>
      </c>
      <c r="H123" s="23">
        <v>43409</v>
      </c>
      <c r="I123" s="22">
        <v>4755</v>
      </c>
      <c r="J123" s="114" t="s">
        <v>88</v>
      </c>
      <c r="K123" s="52">
        <v>856</v>
      </c>
      <c r="L123" s="24">
        <v>800</v>
      </c>
      <c r="M123" s="49">
        <f t="shared" si="66"/>
        <v>684800</v>
      </c>
      <c r="N123" s="52">
        <v>967</v>
      </c>
      <c r="O123" s="52">
        <v>855</v>
      </c>
      <c r="P123" s="112">
        <v>930</v>
      </c>
      <c r="Q123" s="103">
        <f t="shared" si="67"/>
        <v>800</v>
      </c>
      <c r="R123" s="37">
        <f t="shared" si="68"/>
        <v>744000</v>
      </c>
      <c r="S123" s="57">
        <f t="shared" si="53"/>
        <v>59200</v>
      </c>
      <c r="T123" s="20">
        <f t="shared" si="69"/>
        <v>8.6448598130841117E-2</v>
      </c>
      <c r="U123" s="20">
        <f t="shared" si="70"/>
        <v>0.12967289719626168</v>
      </c>
      <c r="V123" s="124">
        <f t="shared" si="71"/>
        <v>918.65</v>
      </c>
    </row>
    <row r="124" spans="6:22" ht="18" customHeight="1" x14ac:dyDescent="0.15">
      <c r="F124" s="24">
        <f t="shared" si="52"/>
        <v>98</v>
      </c>
      <c r="G124" s="110">
        <v>43437</v>
      </c>
      <c r="H124" s="23">
        <v>43389</v>
      </c>
      <c r="I124" s="22">
        <v>3990</v>
      </c>
      <c r="J124" s="114" t="s">
        <v>137</v>
      </c>
      <c r="K124" s="52">
        <v>3795</v>
      </c>
      <c r="L124" s="24">
        <v>200</v>
      </c>
      <c r="M124" s="49">
        <f t="shared" si="66"/>
        <v>759000</v>
      </c>
      <c r="N124" s="52">
        <v>4195</v>
      </c>
      <c r="O124" s="52">
        <v>2780</v>
      </c>
      <c r="P124" s="112">
        <v>3880</v>
      </c>
      <c r="Q124" s="103">
        <f t="shared" si="67"/>
        <v>200</v>
      </c>
      <c r="R124" s="37">
        <f t="shared" si="68"/>
        <v>776000</v>
      </c>
      <c r="S124" s="57">
        <f t="shared" si="53"/>
        <v>17000</v>
      </c>
      <c r="T124" s="20">
        <f t="shared" si="69"/>
        <v>2.2397891963109356E-2</v>
      </c>
      <c r="U124" s="20">
        <f t="shared" si="70"/>
        <v>0.10540184453227931</v>
      </c>
      <c r="V124" s="124">
        <f t="shared" si="71"/>
        <v>3985.25</v>
      </c>
    </row>
    <row r="125" spans="6:22" ht="18" customHeight="1" x14ac:dyDescent="0.15">
      <c r="F125" s="24">
        <f t="shared" si="52"/>
        <v>99</v>
      </c>
      <c r="G125" s="110">
        <v>43437</v>
      </c>
      <c r="H125" s="23">
        <v>43357</v>
      </c>
      <c r="I125" s="22">
        <v>9104</v>
      </c>
      <c r="J125" s="114" t="s">
        <v>131</v>
      </c>
      <c r="K125" s="52">
        <v>3110</v>
      </c>
      <c r="L125" s="24">
        <v>200</v>
      </c>
      <c r="M125" s="49">
        <f t="shared" si="66"/>
        <v>622000</v>
      </c>
      <c r="N125" s="52">
        <v>3375</v>
      </c>
      <c r="O125" s="52">
        <v>2543</v>
      </c>
      <c r="P125" s="112">
        <v>2808</v>
      </c>
      <c r="Q125" s="103">
        <f t="shared" si="67"/>
        <v>200</v>
      </c>
      <c r="R125" s="37">
        <f t="shared" si="68"/>
        <v>561600</v>
      </c>
      <c r="S125" s="57">
        <f t="shared" si="53"/>
        <v>-60400</v>
      </c>
      <c r="T125" s="20">
        <f t="shared" si="69"/>
        <v>-9.7106109324758841E-2</v>
      </c>
      <c r="U125" s="20">
        <f t="shared" si="70"/>
        <v>8.5209003215434079E-2</v>
      </c>
      <c r="V125" s="123">
        <f>N125*93%</f>
        <v>3138.75</v>
      </c>
    </row>
    <row r="126" spans="6:22" ht="18" customHeight="1" x14ac:dyDescent="0.15">
      <c r="F126" s="24">
        <f t="shared" si="52"/>
        <v>100</v>
      </c>
      <c r="G126" s="110">
        <v>43437</v>
      </c>
      <c r="H126" s="23">
        <v>43430</v>
      </c>
      <c r="I126" s="113">
        <v>6857</v>
      </c>
      <c r="J126" s="114" t="s">
        <v>129</v>
      </c>
      <c r="K126" s="115">
        <v>2289</v>
      </c>
      <c r="L126" s="114">
        <v>300</v>
      </c>
      <c r="M126" s="136">
        <f t="shared" si="66"/>
        <v>686700</v>
      </c>
      <c r="N126" s="115">
        <v>2519</v>
      </c>
      <c r="O126" s="115">
        <v>2284</v>
      </c>
      <c r="P126" s="116">
        <v>2510</v>
      </c>
      <c r="Q126" s="117">
        <f t="shared" si="67"/>
        <v>300</v>
      </c>
      <c r="R126" s="118">
        <f t="shared" si="68"/>
        <v>753000</v>
      </c>
      <c r="S126" s="57">
        <f t="shared" si="53"/>
        <v>66300</v>
      </c>
      <c r="T126" s="119">
        <f t="shared" si="69"/>
        <v>9.6548711227610315E-2</v>
      </c>
      <c r="U126" s="119">
        <f t="shared" si="70"/>
        <v>0.10048055919615553</v>
      </c>
      <c r="V126" s="124">
        <f>N126*95%</f>
        <v>2393.0499999999997</v>
      </c>
    </row>
    <row r="127" spans="6:22" ht="18" customHeight="1" x14ac:dyDescent="0.15">
      <c r="F127" s="24">
        <f t="shared" si="52"/>
        <v>101</v>
      </c>
      <c r="G127" s="110">
        <v>43437</v>
      </c>
      <c r="H127" s="23">
        <v>43430</v>
      </c>
      <c r="I127" s="22">
        <v>6367</v>
      </c>
      <c r="J127" s="114" t="s">
        <v>142</v>
      </c>
      <c r="K127" s="52">
        <v>11920</v>
      </c>
      <c r="L127" s="24">
        <v>100</v>
      </c>
      <c r="M127" s="49">
        <f t="shared" si="66"/>
        <v>1192000</v>
      </c>
      <c r="N127" s="52">
        <v>12975</v>
      </c>
      <c r="O127" s="52">
        <v>11845</v>
      </c>
      <c r="P127" s="112">
        <v>12850</v>
      </c>
      <c r="Q127" s="103">
        <f t="shared" si="67"/>
        <v>100</v>
      </c>
      <c r="R127" s="37">
        <f t="shared" si="68"/>
        <v>1285000</v>
      </c>
      <c r="S127" s="57">
        <f t="shared" si="53"/>
        <v>93000</v>
      </c>
      <c r="T127" s="20">
        <f t="shared" si="69"/>
        <v>7.8020134228187918E-2</v>
      </c>
      <c r="U127" s="20">
        <f t="shared" si="70"/>
        <v>8.8506711409395977E-2</v>
      </c>
      <c r="V127" s="123">
        <f t="shared" ref="V127:V135" si="72">N127*93%</f>
        <v>12066.75</v>
      </c>
    </row>
    <row r="128" spans="6:22" ht="18" customHeight="1" x14ac:dyDescent="0.15">
      <c r="F128" s="24">
        <f t="shared" si="52"/>
        <v>102</v>
      </c>
      <c r="G128" s="110">
        <v>43437</v>
      </c>
      <c r="H128" s="23">
        <v>43391</v>
      </c>
      <c r="I128" s="22">
        <v>3627</v>
      </c>
      <c r="J128" s="114" t="s">
        <v>139</v>
      </c>
      <c r="K128" s="52">
        <v>1427</v>
      </c>
      <c r="L128" s="24">
        <v>400</v>
      </c>
      <c r="M128" s="49">
        <f t="shared" si="66"/>
        <v>570800</v>
      </c>
      <c r="N128" s="52">
        <v>1527</v>
      </c>
      <c r="O128" s="52">
        <v>1048</v>
      </c>
      <c r="P128" s="112">
        <v>1426</v>
      </c>
      <c r="Q128" s="103">
        <f t="shared" si="67"/>
        <v>400</v>
      </c>
      <c r="R128" s="37">
        <f t="shared" si="68"/>
        <v>570400</v>
      </c>
      <c r="S128" s="57">
        <f t="shared" si="53"/>
        <v>-400</v>
      </c>
      <c r="T128" s="20">
        <f t="shared" si="69"/>
        <v>-7.0077084793272596E-4</v>
      </c>
      <c r="U128" s="20">
        <f t="shared" si="70"/>
        <v>7.0077084793272598E-2</v>
      </c>
      <c r="V128" s="123">
        <f t="shared" si="72"/>
        <v>1420.1100000000001</v>
      </c>
    </row>
    <row r="129" spans="6:22" ht="18" customHeight="1" x14ac:dyDescent="0.15">
      <c r="F129" s="24">
        <f t="shared" si="52"/>
        <v>103</v>
      </c>
      <c r="G129" s="110">
        <v>43437</v>
      </c>
      <c r="H129" s="23">
        <v>43304</v>
      </c>
      <c r="I129" s="22">
        <v>8306</v>
      </c>
      <c r="J129" s="114" t="s">
        <v>95</v>
      </c>
      <c r="K129" s="52">
        <v>692.7</v>
      </c>
      <c r="L129" s="24">
        <v>800</v>
      </c>
      <c r="M129" s="49">
        <f t="shared" si="66"/>
        <v>554160</v>
      </c>
      <c r="N129" s="52">
        <v>740.9</v>
      </c>
      <c r="O129" s="52">
        <v>608.29999999999995</v>
      </c>
      <c r="P129" s="112">
        <v>632.79999999999995</v>
      </c>
      <c r="Q129" s="103">
        <f t="shared" si="67"/>
        <v>800</v>
      </c>
      <c r="R129" s="37">
        <f t="shared" si="68"/>
        <v>506239.99999999994</v>
      </c>
      <c r="S129" s="57">
        <f t="shared" si="53"/>
        <v>-47920.000000000058</v>
      </c>
      <c r="T129" s="20">
        <f t="shared" si="69"/>
        <v>-8.6473220730475073E-2</v>
      </c>
      <c r="U129" s="20">
        <f t="shared" si="70"/>
        <v>6.9582791973437169E-2</v>
      </c>
      <c r="V129" s="123">
        <f t="shared" si="72"/>
        <v>689.03700000000003</v>
      </c>
    </row>
    <row r="130" spans="6:22" ht="18" customHeight="1" x14ac:dyDescent="0.15">
      <c r="F130" s="24">
        <f t="shared" si="52"/>
        <v>104</v>
      </c>
      <c r="G130" s="110">
        <v>43437</v>
      </c>
      <c r="H130" s="126">
        <v>43417</v>
      </c>
      <c r="I130" s="127">
        <v>1570</v>
      </c>
      <c r="J130" s="125" t="s">
        <v>87</v>
      </c>
      <c r="K130" s="128">
        <v>18780</v>
      </c>
      <c r="L130" s="125">
        <v>100</v>
      </c>
      <c r="M130" s="129">
        <f t="shared" si="66"/>
        <v>1878000</v>
      </c>
      <c r="N130" s="128">
        <v>20490</v>
      </c>
      <c r="O130" s="128">
        <v>17970</v>
      </c>
      <c r="P130" s="130">
        <v>20500</v>
      </c>
      <c r="Q130" s="131">
        <f t="shared" si="67"/>
        <v>100</v>
      </c>
      <c r="R130" s="132">
        <f t="shared" si="68"/>
        <v>2050000</v>
      </c>
      <c r="S130" s="57">
        <f t="shared" si="53"/>
        <v>172000</v>
      </c>
      <c r="T130" s="134">
        <f t="shared" si="69"/>
        <v>9.1586794462193824E-2</v>
      </c>
      <c r="U130" s="134">
        <f t="shared" si="70"/>
        <v>9.1054313099041537E-2</v>
      </c>
      <c r="V130" s="123">
        <f t="shared" si="72"/>
        <v>19055.7</v>
      </c>
    </row>
    <row r="131" spans="6:22" ht="18" customHeight="1" x14ac:dyDescent="0.15">
      <c r="F131" s="24">
        <f t="shared" si="52"/>
        <v>105</v>
      </c>
      <c r="G131" s="110">
        <v>43437</v>
      </c>
      <c r="H131" s="23">
        <v>43431</v>
      </c>
      <c r="I131" s="22">
        <v>2801</v>
      </c>
      <c r="J131" s="114" t="s">
        <v>146</v>
      </c>
      <c r="K131" s="52">
        <v>6280</v>
      </c>
      <c r="L131" s="24">
        <v>100</v>
      </c>
      <c r="M131" s="49">
        <f t="shared" si="66"/>
        <v>628000</v>
      </c>
      <c r="N131" s="52">
        <v>6710</v>
      </c>
      <c r="O131" s="52">
        <v>6250</v>
      </c>
      <c r="P131" s="112">
        <v>6530</v>
      </c>
      <c r="Q131" s="103">
        <f t="shared" si="67"/>
        <v>100</v>
      </c>
      <c r="R131" s="37">
        <f t="shared" si="68"/>
        <v>653000</v>
      </c>
      <c r="S131" s="57">
        <f t="shared" si="53"/>
        <v>25000</v>
      </c>
      <c r="T131" s="20">
        <f t="shared" si="69"/>
        <v>3.9808917197452227E-2</v>
      </c>
      <c r="U131" s="20">
        <f t="shared" si="70"/>
        <v>6.8471337579617833E-2</v>
      </c>
      <c r="V131" s="123">
        <f t="shared" si="72"/>
        <v>6240.3</v>
      </c>
    </row>
    <row r="132" spans="6:22" ht="18" customHeight="1" x14ac:dyDescent="0.15">
      <c r="F132" s="24">
        <f t="shared" si="52"/>
        <v>106</v>
      </c>
      <c r="G132" s="110">
        <v>43437</v>
      </c>
      <c r="H132" s="23">
        <v>43430</v>
      </c>
      <c r="I132" s="22">
        <v>1570</v>
      </c>
      <c r="J132" s="114" t="s">
        <v>87</v>
      </c>
      <c r="K132" s="52">
        <v>18940</v>
      </c>
      <c r="L132" s="24">
        <v>100</v>
      </c>
      <c r="M132" s="49">
        <f t="shared" si="66"/>
        <v>1894000</v>
      </c>
      <c r="N132" s="52">
        <v>20490</v>
      </c>
      <c r="O132" s="52">
        <v>18870</v>
      </c>
      <c r="P132" s="112">
        <v>20500</v>
      </c>
      <c r="Q132" s="103">
        <f t="shared" si="67"/>
        <v>100</v>
      </c>
      <c r="R132" s="37">
        <f t="shared" si="68"/>
        <v>2050000</v>
      </c>
      <c r="S132" s="57">
        <f t="shared" si="53"/>
        <v>156000</v>
      </c>
      <c r="T132" s="20">
        <f t="shared" si="69"/>
        <v>8.236536430834214E-2</v>
      </c>
      <c r="U132" s="20">
        <f t="shared" si="70"/>
        <v>8.1837381203801476E-2</v>
      </c>
      <c r="V132" s="123">
        <f t="shared" si="72"/>
        <v>19055.7</v>
      </c>
    </row>
    <row r="133" spans="6:22" ht="18" customHeight="1" x14ac:dyDescent="0.15">
      <c r="F133" s="24">
        <f t="shared" si="52"/>
        <v>107</v>
      </c>
      <c r="G133" s="110">
        <v>43437</v>
      </c>
      <c r="H133" s="23">
        <v>43332</v>
      </c>
      <c r="I133" s="22">
        <v>6988</v>
      </c>
      <c r="J133" s="114" t="s">
        <v>110</v>
      </c>
      <c r="K133" s="52">
        <v>8355</v>
      </c>
      <c r="L133" s="24">
        <v>100</v>
      </c>
      <c r="M133" s="49">
        <f t="shared" si="66"/>
        <v>835500</v>
      </c>
      <c r="N133" s="52">
        <v>8839</v>
      </c>
      <c r="O133" s="52">
        <v>5751</v>
      </c>
      <c r="P133" s="112">
        <v>6329</v>
      </c>
      <c r="Q133" s="103">
        <f t="shared" si="67"/>
        <v>100</v>
      </c>
      <c r="R133" s="37">
        <f t="shared" si="68"/>
        <v>632900</v>
      </c>
      <c r="S133" s="57">
        <f t="shared" si="53"/>
        <v>-202600</v>
      </c>
      <c r="T133" s="20">
        <f t="shared" si="69"/>
        <v>-0.24248952722920408</v>
      </c>
      <c r="U133" s="20">
        <f t="shared" si="70"/>
        <v>5.7929383602633153E-2</v>
      </c>
      <c r="V133" s="123">
        <f t="shared" si="72"/>
        <v>8220.27</v>
      </c>
    </row>
    <row r="134" spans="6:22" ht="18" customHeight="1" x14ac:dyDescent="0.15">
      <c r="F134" s="24">
        <f t="shared" si="52"/>
        <v>108</v>
      </c>
      <c r="G134" s="110">
        <v>43437</v>
      </c>
      <c r="H134" s="23">
        <v>43304</v>
      </c>
      <c r="I134" s="22">
        <v>8316</v>
      </c>
      <c r="J134" s="114" t="s">
        <v>94</v>
      </c>
      <c r="K134" s="52">
        <v>4515</v>
      </c>
      <c r="L134" s="24">
        <v>200</v>
      </c>
      <c r="M134" s="49">
        <f t="shared" si="66"/>
        <v>903000</v>
      </c>
      <c r="N134" s="52">
        <v>4775</v>
      </c>
      <c r="O134" s="52">
        <v>4055</v>
      </c>
      <c r="P134" s="112">
        <v>4224</v>
      </c>
      <c r="Q134" s="103">
        <f t="shared" si="67"/>
        <v>200</v>
      </c>
      <c r="R134" s="37">
        <f t="shared" si="68"/>
        <v>844800</v>
      </c>
      <c r="S134" s="57">
        <f t="shared" si="53"/>
        <v>-58200</v>
      </c>
      <c r="T134" s="20">
        <f t="shared" si="69"/>
        <v>-6.445182724252492E-2</v>
      </c>
      <c r="U134" s="20">
        <f t="shared" si="70"/>
        <v>5.7585825027685493E-2</v>
      </c>
      <c r="V134" s="123">
        <f t="shared" si="72"/>
        <v>4440.75</v>
      </c>
    </row>
    <row r="135" spans="6:22" ht="18" customHeight="1" x14ac:dyDescent="0.15">
      <c r="F135" s="24">
        <f t="shared" si="52"/>
        <v>109</v>
      </c>
      <c r="G135" s="110">
        <v>43437</v>
      </c>
      <c r="H135" s="23">
        <v>43431</v>
      </c>
      <c r="I135" s="22">
        <v>9984</v>
      </c>
      <c r="J135" s="114" t="s">
        <v>91</v>
      </c>
      <c r="K135" s="52">
        <v>9129</v>
      </c>
      <c r="L135" s="24">
        <v>100</v>
      </c>
      <c r="M135" s="49">
        <f t="shared" si="66"/>
        <v>912900</v>
      </c>
      <c r="N135" s="52">
        <v>9780</v>
      </c>
      <c r="O135" s="52">
        <v>9129</v>
      </c>
      <c r="P135" s="112">
        <v>9708</v>
      </c>
      <c r="Q135" s="103">
        <f t="shared" si="67"/>
        <v>100</v>
      </c>
      <c r="R135" s="37">
        <f t="shared" si="68"/>
        <v>970800</v>
      </c>
      <c r="S135" s="57">
        <f t="shared" si="53"/>
        <v>57900</v>
      </c>
      <c r="T135" s="20">
        <f t="shared" si="69"/>
        <v>6.3424252382517254E-2</v>
      </c>
      <c r="U135" s="20">
        <f t="shared" si="70"/>
        <v>7.131120604666448E-2</v>
      </c>
      <c r="V135" s="123">
        <f t="shared" si="72"/>
        <v>9095.4</v>
      </c>
    </row>
    <row r="136" spans="6:22" ht="18" customHeight="1" x14ac:dyDescent="0.15">
      <c r="F136" s="24">
        <f t="shared" si="52"/>
        <v>110</v>
      </c>
      <c r="G136" s="110">
        <v>43437</v>
      </c>
      <c r="H136" s="23">
        <v>43321</v>
      </c>
      <c r="I136" s="22">
        <v>7731</v>
      </c>
      <c r="J136" s="114" t="s">
        <v>99</v>
      </c>
      <c r="K136" s="52">
        <v>2098</v>
      </c>
      <c r="L136" s="24">
        <v>300</v>
      </c>
      <c r="M136" s="49">
        <f t="shared" si="66"/>
        <v>629400</v>
      </c>
      <c r="N136" s="52">
        <v>2178</v>
      </c>
      <c r="O136" s="52">
        <v>1768</v>
      </c>
      <c r="P136" s="112">
        <v>1831</v>
      </c>
      <c r="Q136" s="103">
        <f t="shared" si="67"/>
        <v>300</v>
      </c>
      <c r="R136" s="37">
        <f t="shared" si="68"/>
        <v>549300</v>
      </c>
      <c r="S136" s="57">
        <f t="shared" si="53"/>
        <v>-80100</v>
      </c>
      <c r="T136" s="20">
        <f t="shared" si="69"/>
        <v>-0.12726406101048618</v>
      </c>
      <c r="U136" s="20">
        <f t="shared" si="70"/>
        <v>3.8131553860819831E-2</v>
      </c>
      <c r="V136" s="120">
        <f>K136*90%</f>
        <v>1888.2</v>
      </c>
    </row>
    <row r="137" spans="6:22" ht="18" customHeight="1" x14ac:dyDescent="0.15">
      <c r="F137" s="24">
        <f t="shared" si="52"/>
        <v>111</v>
      </c>
      <c r="G137" s="110">
        <v>43437</v>
      </c>
      <c r="H137" s="23">
        <v>43430</v>
      </c>
      <c r="I137" s="22">
        <v>6770</v>
      </c>
      <c r="J137" s="114" t="s">
        <v>140</v>
      </c>
      <c r="K137" s="52">
        <v>2578</v>
      </c>
      <c r="L137" s="24">
        <v>200</v>
      </c>
      <c r="M137" s="49">
        <f t="shared" si="66"/>
        <v>515600</v>
      </c>
      <c r="N137" s="52">
        <v>2742</v>
      </c>
      <c r="O137" s="52">
        <v>2553</v>
      </c>
      <c r="P137" s="112">
        <v>2712</v>
      </c>
      <c r="Q137" s="103">
        <f t="shared" si="67"/>
        <v>200</v>
      </c>
      <c r="R137" s="37">
        <f t="shared" si="68"/>
        <v>542400</v>
      </c>
      <c r="S137" s="57">
        <f t="shared" si="53"/>
        <v>26800</v>
      </c>
      <c r="T137" s="20">
        <f t="shared" si="69"/>
        <v>5.1978277734678044E-2</v>
      </c>
      <c r="U137" s="20">
        <f t="shared" si="70"/>
        <v>6.3615205585725365E-2</v>
      </c>
      <c r="V137" s="123">
        <f>N137*93%</f>
        <v>2550.06</v>
      </c>
    </row>
    <row r="138" spans="6:22" ht="18" customHeight="1" x14ac:dyDescent="0.15">
      <c r="F138" s="24">
        <f t="shared" si="52"/>
        <v>112</v>
      </c>
      <c r="G138" s="110">
        <v>43437</v>
      </c>
      <c r="H138" s="23">
        <v>43376</v>
      </c>
      <c r="I138" s="22">
        <v>3861</v>
      </c>
      <c r="J138" s="114" t="s">
        <v>133</v>
      </c>
      <c r="K138" s="52">
        <v>833</v>
      </c>
      <c r="L138" s="24">
        <v>700</v>
      </c>
      <c r="M138" s="49">
        <f t="shared" si="66"/>
        <v>583100</v>
      </c>
      <c r="N138" s="52">
        <v>861</v>
      </c>
      <c r="O138" s="52">
        <v>646</v>
      </c>
      <c r="P138" s="112">
        <v>673</v>
      </c>
      <c r="Q138" s="103">
        <f t="shared" si="67"/>
        <v>700</v>
      </c>
      <c r="R138" s="37">
        <f t="shared" si="68"/>
        <v>471100</v>
      </c>
      <c r="S138" s="57">
        <f t="shared" si="53"/>
        <v>-112000</v>
      </c>
      <c r="T138" s="20">
        <f t="shared" si="69"/>
        <v>-0.19207683073229292</v>
      </c>
      <c r="U138" s="20">
        <f t="shared" si="70"/>
        <v>3.3613445378151259E-2</v>
      </c>
      <c r="V138" s="120">
        <f>K138*90%</f>
        <v>749.7</v>
      </c>
    </row>
    <row r="139" spans="6:22" ht="18" customHeight="1" x14ac:dyDescent="0.15">
      <c r="F139" s="24">
        <f t="shared" si="52"/>
        <v>113</v>
      </c>
      <c r="G139" s="110">
        <v>43437</v>
      </c>
      <c r="H139" s="23">
        <v>43430</v>
      </c>
      <c r="I139" s="22">
        <v>9766</v>
      </c>
      <c r="J139" s="114" t="s">
        <v>144</v>
      </c>
      <c r="K139" s="52">
        <v>5070</v>
      </c>
      <c r="L139" s="24">
        <v>100</v>
      </c>
      <c r="M139" s="49">
        <f t="shared" si="66"/>
        <v>507000</v>
      </c>
      <c r="N139" s="52">
        <v>5230</v>
      </c>
      <c r="O139" s="52">
        <v>5050</v>
      </c>
      <c r="P139" s="112">
        <v>5160</v>
      </c>
      <c r="Q139" s="103">
        <f t="shared" si="67"/>
        <v>100</v>
      </c>
      <c r="R139" s="37">
        <f t="shared" si="68"/>
        <v>516000</v>
      </c>
      <c r="S139" s="57">
        <f t="shared" si="53"/>
        <v>9000</v>
      </c>
      <c r="T139" s="20">
        <f t="shared" si="69"/>
        <v>1.7751479289940829E-2</v>
      </c>
      <c r="U139" s="20">
        <f t="shared" si="70"/>
        <v>3.1558185404339252E-2</v>
      </c>
      <c r="V139" s="120">
        <f>K139*93%</f>
        <v>4715.1000000000004</v>
      </c>
    </row>
    <row r="140" spans="6:22" ht="18" customHeight="1" x14ac:dyDescent="0.15">
      <c r="F140" s="24">
        <f t="shared" si="52"/>
        <v>114</v>
      </c>
      <c r="G140" s="110">
        <v>43437</v>
      </c>
      <c r="H140" s="23">
        <v>43430</v>
      </c>
      <c r="I140" s="22">
        <v>7201</v>
      </c>
      <c r="J140" s="114" t="s">
        <v>141</v>
      </c>
      <c r="K140" s="52">
        <v>972.5</v>
      </c>
      <c r="L140" s="24">
        <v>600</v>
      </c>
      <c r="M140" s="49">
        <f t="shared" si="66"/>
        <v>583500</v>
      </c>
      <c r="N140" s="52">
        <v>1008.5</v>
      </c>
      <c r="O140" s="52">
        <v>958.3</v>
      </c>
      <c r="P140" s="112">
        <v>1003.5</v>
      </c>
      <c r="Q140" s="103">
        <f t="shared" si="67"/>
        <v>600</v>
      </c>
      <c r="R140" s="37">
        <f t="shared" si="68"/>
        <v>602100</v>
      </c>
      <c r="S140" s="57">
        <f t="shared" si="53"/>
        <v>18600</v>
      </c>
      <c r="T140" s="20">
        <f t="shared" si="69"/>
        <v>3.1876606683804626E-2</v>
      </c>
      <c r="U140" s="20">
        <f t="shared" si="70"/>
        <v>3.7017994858611826E-2</v>
      </c>
      <c r="V140" s="120">
        <f>K140*93%</f>
        <v>904.42500000000007</v>
      </c>
    </row>
    <row r="141" spans="6:22" ht="18.600000000000001" customHeight="1" x14ac:dyDescent="0.15">
      <c r="F141" s="24">
        <f t="shared" si="52"/>
        <v>115</v>
      </c>
      <c r="G141" s="110">
        <v>43437</v>
      </c>
      <c r="H141" s="23">
        <v>43430</v>
      </c>
      <c r="I141" s="22">
        <v>9064</v>
      </c>
      <c r="J141" s="114" t="s">
        <v>143</v>
      </c>
      <c r="K141" s="52">
        <v>3004</v>
      </c>
      <c r="L141" s="24">
        <v>200</v>
      </c>
      <c r="M141" s="49">
        <f t="shared" si="66"/>
        <v>600800</v>
      </c>
      <c r="N141" s="52">
        <v>3106</v>
      </c>
      <c r="O141" s="52">
        <v>2932.5</v>
      </c>
      <c r="P141" s="112">
        <v>3099</v>
      </c>
      <c r="Q141" s="103">
        <f t="shared" si="67"/>
        <v>200</v>
      </c>
      <c r="R141" s="37">
        <f t="shared" si="68"/>
        <v>619800</v>
      </c>
      <c r="S141" s="57">
        <f t="shared" si="53"/>
        <v>19000</v>
      </c>
      <c r="T141" s="20">
        <f t="shared" si="69"/>
        <v>3.162450066577896E-2</v>
      </c>
      <c r="U141" s="20">
        <f t="shared" si="70"/>
        <v>3.3954727030625832E-2</v>
      </c>
      <c r="V141" s="120">
        <f>K141*93%</f>
        <v>2793.7200000000003</v>
      </c>
    </row>
    <row r="142" spans="6:22" ht="18.600000000000001" customHeight="1" x14ac:dyDescent="0.15">
      <c r="F142" s="24">
        <f t="shared" si="52"/>
        <v>116</v>
      </c>
      <c r="G142" s="110">
        <v>43437</v>
      </c>
      <c r="H142" s="23">
        <v>43385</v>
      </c>
      <c r="I142" s="22">
        <v>1570</v>
      </c>
      <c r="J142" s="114" t="s">
        <v>87</v>
      </c>
      <c r="K142" s="52">
        <v>20690</v>
      </c>
      <c r="L142" s="24">
        <v>100</v>
      </c>
      <c r="M142" s="49">
        <f t="shared" si="66"/>
        <v>2069000</v>
      </c>
      <c r="N142" s="52">
        <v>21160</v>
      </c>
      <c r="O142" s="52">
        <v>17590</v>
      </c>
      <c r="P142" s="112">
        <v>20500</v>
      </c>
      <c r="Q142" s="103">
        <f t="shared" si="67"/>
        <v>100</v>
      </c>
      <c r="R142" s="37">
        <f t="shared" si="68"/>
        <v>2050000</v>
      </c>
      <c r="S142" s="57">
        <f t="shared" si="53"/>
        <v>-19000</v>
      </c>
      <c r="T142" s="20">
        <f t="shared" si="69"/>
        <v>-9.1831802803286604E-3</v>
      </c>
      <c r="U142" s="20">
        <f t="shared" si="70"/>
        <v>2.2716288061865635E-2</v>
      </c>
      <c r="V142" s="120">
        <f>K142*90%</f>
        <v>18621</v>
      </c>
    </row>
    <row r="143" spans="6:22" ht="18" customHeight="1" x14ac:dyDescent="0.15">
      <c r="F143" s="24">
        <f t="shared" si="52"/>
        <v>117</v>
      </c>
      <c r="G143" s="110">
        <v>43437</v>
      </c>
      <c r="H143" s="23">
        <v>43431</v>
      </c>
      <c r="I143" s="22">
        <v>8035</v>
      </c>
      <c r="J143" s="114" t="s">
        <v>106</v>
      </c>
      <c r="K143" s="52">
        <v>15805</v>
      </c>
      <c r="L143" s="24">
        <v>100</v>
      </c>
      <c r="M143" s="49">
        <f t="shared" si="66"/>
        <v>1580500</v>
      </c>
      <c r="N143" s="52">
        <v>16195</v>
      </c>
      <c r="O143" s="52">
        <v>15475</v>
      </c>
      <c r="P143" s="112">
        <v>16015</v>
      </c>
      <c r="Q143" s="103">
        <f t="shared" si="67"/>
        <v>100</v>
      </c>
      <c r="R143" s="37">
        <f t="shared" si="68"/>
        <v>1601500</v>
      </c>
      <c r="S143" s="57">
        <f t="shared" si="53"/>
        <v>21000</v>
      </c>
      <c r="T143" s="20">
        <f t="shared" si="69"/>
        <v>1.3286934514394179E-2</v>
      </c>
      <c r="U143" s="20">
        <f t="shared" si="70"/>
        <v>2.4675735526732048E-2</v>
      </c>
      <c r="V143" s="120">
        <f>K143*93%</f>
        <v>14698.650000000001</v>
      </c>
    </row>
    <row r="144" spans="6:22" ht="18" customHeight="1" x14ac:dyDescent="0.15">
      <c r="F144" s="24">
        <f t="shared" si="52"/>
        <v>118</v>
      </c>
      <c r="G144" s="110">
        <v>43437</v>
      </c>
      <c r="H144" s="23">
        <v>43431</v>
      </c>
      <c r="I144" s="22">
        <v>7203</v>
      </c>
      <c r="J144" s="114" t="s">
        <v>147</v>
      </c>
      <c r="K144" s="52">
        <v>6937</v>
      </c>
      <c r="L144" s="24">
        <v>100</v>
      </c>
      <c r="M144" s="49">
        <f t="shared" si="66"/>
        <v>693700</v>
      </c>
      <c r="N144" s="52">
        <v>7097</v>
      </c>
      <c r="O144" s="52">
        <v>6795</v>
      </c>
      <c r="P144" s="112">
        <v>7052</v>
      </c>
      <c r="Q144" s="103">
        <f t="shared" si="67"/>
        <v>100</v>
      </c>
      <c r="R144" s="37">
        <f t="shared" si="68"/>
        <v>705200</v>
      </c>
      <c r="S144" s="57">
        <f t="shared" si="53"/>
        <v>11500</v>
      </c>
      <c r="T144" s="20">
        <f t="shared" si="69"/>
        <v>1.6577771370909614E-2</v>
      </c>
      <c r="U144" s="20">
        <f t="shared" si="70"/>
        <v>2.3064725385613379E-2</v>
      </c>
      <c r="V144" s="120">
        <f>K144*93%</f>
        <v>6451.4100000000008</v>
      </c>
    </row>
    <row r="145" spans="6:22" ht="18" customHeight="1" x14ac:dyDescent="0.15">
      <c r="F145" s="24">
        <f t="shared" si="52"/>
        <v>119</v>
      </c>
      <c r="G145" s="110">
        <v>43437</v>
      </c>
      <c r="H145" s="23">
        <v>43376</v>
      </c>
      <c r="I145" s="22">
        <v>4528</v>
      </c>
      <c r="J145" s="114" t="s">
        <v>134</v>
      </c>
      <c r="K145" s="52">
        <v>3374</v>
      </c>
      <c r="L145" s="24">
        <v>200</v>
      </c>
      <c r="M145" s="49">
        <f t="shared" si="66"/>
        <v>674800</v>
      </c>
      <c r="N145" s="52">
        <v>3413</v>
      </c>
      <c r="O145" s="52">
        <v>2457</v>
      </c>
      <c r="P145" s="112">
        <v>2750</v>
      </c>
      <c r="Q145" s="103">
        <f t="shared" si="67"/>
        <v>200</v>
      </c>
      <c r="R145" s="37">
        <f t="shared" si="68"/>
        <v>550000</v>
      </c>
      <c r="S145" s="57">
        <f t="shared" si="53"/>
        <v>-124800</v>
      </c>
      <c r="T145" s="20">
        <f t="shared" si="69"/>
        <v>-0.18494368701837582</v>
      </c>
      <c r="U145" s="20">
        <f t="shared" si="70"/>
        <v>1.1558980438648489E-2</v>
      </c>
      <c r="V145" s="120">
        <f>K145*90%</f>
        <v>3036.6</v>
      </c>
    </row>
    <row r="146" spans="6:22" ht="18" customHeight="1" x14ac:dyDescent="0.15">
      <c r="F146" s="24">
        <f t="shared" si="52"/>
        <v>120</v>
      </c>
      <c r="G146" s="110">
        <v>43437</v>
      </c>
      <c r="H146" s="23">
        <v>43371</v>
      </c>
      <c r="I146" s="22">
        <v>6758</v>
      </c>
      <c r="J146" s="114" t="s">
        <v>74</v>
      </c>
      <c r="K146" s="52">
        <v>6919</v>
      </c>
      <c r="L146" s="24">
        <v>100</v>
      </c>
      <c r="M146" s="49">
        <f t="shared" si="66"/>
        <v>691900</v>
      </c>
      <c r="N146" s="52">
        <v>6970</v>
      </c>
      <c r="O146" s="52">
        <v>5518</v>
      </c>
      <c r="P146" s="112">
        <v>6108</v>
      </c>
      <c r="Q146" s="103">
        <f t="shared" si="67"/>
        <v>100</v>
      </c>
      <c r="R146" s="37">
        <f t="shared" si="68"/>
        <v>610800</v>
      </c>
      <c r="S146" s="57">
        <f t="shared" si="53"/>
        <v>-81100</v>
      </c>
      <c r="T146" s="20">
        <f t="shared" si="69"/>
        <v>-0.11721347015464663</v>
      </c>
      <c r="U146" s="20">
        <f t="shared" si="70"/>
        <v>7.3710073710073713E-3</v>
      </c>
      <c r="V146" s="120">
        <f>K146*90%</f>
        <v>6227.1</v>
      </c>
    </row>
    <row r="147" spans="6:22" ht="18" customHeight="1" x14ac:dyDescent="0.15">
      <c r="F147" s="24">
        <f t="shared" si="52"/>
        <v>121</v>
      </c>
      <c r="G147" s="110">
        <v>43437</v>
      </c>
      <c r="H147" s="23">
        <v>43384</v>
      </c>
      <c r="I147" s="22">
        <v>1570</v>
      </c>
      <c r="J147" s="114" t="s">
        <v>87</v>
      </c>
      <c r="K147" s="52">
        <v>21010</v>
      </c>
      <c r="L147" s="24">
        <v>100</v>
      </c>
      <c r="M147" s="49">
        <f t="shared" si="66"/>
        <v>2101000</v>
      </c>
      <c r="N147" s="52">
        <v>21160</v>
      </c>
      <c r="O147" s="52">
        <v>17590</v>
      </c>
      <c r="P147" s="112">
        <v>20500</v>
      </c>
      <c r="Q147" s="103">
        <f t="shared" si="67"/>
        <v>100</v>
      </c>
      <c r="R147" s="37">
        <f t="shared" si="68"/>
        <v>2050000</v>
      </c>
      <c r="S147" s="57">
        <f t="shared" si="53"/>
        <v>-51000</v>
      </c>
      <c r="T147" s="20">
        <f t="shared" si="69"/>
        <v>-2.4274155164207521E-2</v>
      </c>
      <c r="U147" s="20">
        <f t="shared" si="70"/>
        <v>7.139457401237506E-3</v>
      </c>
      <c r="V147" s="120">
        <f>K147*90%</f>
        <v>18909</v>
      </c>
    </row>
    <row r="148" spans="6:22" ht="18" customHeight="1" x14ac:dyDescent="0.15">
      <c r="F148" s="24">
        <f t="shared" si="52"/>
        <v>122</v>
      </c>
      <c r="G148" s="110">
        <v>43437</v>
      </c>
      <c r="H148" s="23">
        <v>43430</v>
      </c>
      <c r="I148" s="22">
        <v>4911</v>
      </c>
      <c r="J148" s="114" t="s">
        <v>80</v>
      </c>
      <c r="K148" s="52">
        <v>7479</v>
      </c>
      <c r="L148" s="24">
        <v>100</v>
      </c>
      <c r="M148" s="49">
        <f t="shared" si="66"/>
        <v>747900</v>
      </c>
      <c r="N148" s="52">
        <v>7512</v>
      </c>
      <c r="O148" s="52">
        <v>7073</v>
      </c>
      <c r="P148" s="112">
        <v>7466</v>
      </c>
      <c r="Q148" s="103">
        <f t="shared" si="67"/>
        <v>100</v>
      </c>
      <c r="R148" s="37">
        <f t="shared" si="68"/>
        <v>746600</v>
      </c>
      <c r="S148" s="57">
        <f t="shared" si="53"/>
        <v>-1300</v>
      </c>
      <c r="T148" s="20">
        <f t="shared" si="69"/>
        <v>-1.7382002941569729E-3</v>
      </c>
      <c r="U148" s="20">
        <f t="shared" si="70"/>
        <v>4.4123545928600079E-3</v>
      </c>
      <c r="V148" s="120">
        <f>K148*93%</f>
        <v>6955.47</v>
      </c>
    </row>
    <row r="149" spans="6:22" ht="18" customHeight="1" x14ac:dyDescent="0.15">
      <c r="F149" s="24">
        <f t="shared" si="52"/>
        <v>123</v>
      </c>
      <c r="G149" s="110">
        <v>43437</v>
      </c>
      <c r="H149" s="23">
        <v>43431</v>
      </c>
      <c r="I149" s="22">
        <v>7951</v>
      </c>
      <c r="J149" s="114" t="s">
        <v>145</v>
      </c>
      <c r="K149" s="52">
        <v>5020</v>
      </c>
      <c r="L149" s="24">
        <v>100</v>
      </c>
      <c r="M149" s="49">
        <f t="shared" si="66"/>
        <v>502000</v>
      </c>
      <c r="N149" s="52">
        <v>5060</v>
      </c>
      <c r="O149" s="52">
        <v>4775</v>
      </c>
      <c r="P149" s="112">
        <v>5040</v>
      </c>
      <c r="Q149" s="103">
        <f t="shared" si="67"/>
        <v>100</v>
      </c>
      <c r="R149" s="37">
        <f t="shared" si="68"/>
        <v>504000</v>
      </c>
      <c r="S149" s="57">
        <f t="shared" si="53"/>
        <v>2000</v>
      </c>
      <c r="T149" s="20">
        <f t="shared" si="69"/>
        <v>3.9840637450199202E-3</v>
      </c>
      <c r="U149" s="20">
        <f t="shared" si="70"/>
        <v>7.9681274900398405E-3</v>
      </c>
      <c r="V149" s="120">
        <f>K149*93%</f>
        <v>4668.6000000000004</v>
      </c>
    </row>
    <row r="150" spans="6:22" ht="18" hidden="1" customHeight="1" x14ac:dyDescent="0.15">
      <c r="F150" s="24">
        <f t="shared" si="52"/>
        <v>124</v>
      </c>
      <c r="G150" s="22"/>
      <c r="H150" s="23"/>
      <c r="I150" s="22"/>
      <c r="J150" s="24"/>
      <c r="K150" s="52"/>
      <c r="L150" s="24"/>
      <c r="M150" s="54"/>
      <c r="N150" s="51"/>
      <c r="O150" s="52"/>
      <c r="P150" s="106"/>
      <c r="Q150" s="22"/>
      <c r="R150" s="37"/>
      <c r="S150" s="57"/>
      <c r="T150" s="20"/>
      <c r="U150" s="20"/>
      <c r="V150" s="53"/>
    </row>
    <row r="151" spans="6:22" ht="18" hidden="1" customHeight="1" x14ac:dyDescent="0.15">
      <c r="F151" s="24">
        <f t="shared" si="52"/>
        <v>125</v>
      </c>
      <c r="G151" s="22"/>
      <c r="H151" s="23"/>
      <c r="I151" s="22"/>
      <c r="J151" s="24"/>
      <c r="K151" s="52"/>
      <c r="L151" s="24"/>
      <c r="M151" s="54"/>
      <c r="N151" s="51"/>
      <c r="O151" s="52"/>
      <c r="P151" s="106"/>
      <c r="Q151" s="22"/>
      <c r="R151" s="37"/>
      <c r="S151" s="57"/>
      <c r="T151" s="20"/>
      <c r="U151" s="20"/>
      <c r="V151" s="53"/>
    </row>
    <row r="152" spans="6:22" ht="18" hidden="1" customHeight="1" x14ac:dyDescent="0.15">
      <c r="F152" s="24">
        <f t="shared" si="52"/>
        <v>126</v>
      </c>
      <c r="G152" s="22"/>
      <c r="H152" s="23"/>
      <c r="I152" s="22"/>
      <c r="J152" s="24"/>
      <c r="K152" s="52"/>
      <c r="L152" s="24"/>
      <c r="M152" s="54"/>
      <c r="N152" s="51"/>
      <c r="O152" s="52"/>
      <c r="P152" s="106"/>
      <c r="Q152" s="22"/>
      <c r="R152" s="37"/>
      <c r="S152" s="57"/>
      <c r="T152" s="20"/>
      <c r="U152" s="20"/>
      <c r="V152" s="53"/>
    </row>
    <row r="153" spans="6:22" ht="18" hidden="1" customHeight="1" x14ac:dyDescent="0.15">
      <c r="F153" s="24">
        <f t="shared" si="52"/>
        <v>127</v>
      </c>
      <c r="G153" s="107"/>
      <c r="H153" s="23"/>
      <c r="I153" s="22"/>
      <c r="J153" s="24"/>
      <c r="K153" s="52"/>
      <c r="L153" s="24"/>
      <c r="M153" s="54"/>
      <c r="N153" s="51"/>
      <c r="O153" s="52"/>
      <c r="P153" s="51"/>
      <c r="Q153" s="22"/>
      <c r="R153" s="37"/>
      <c r="S153" s="57"/>
      <c r="T153" s="20"/>
      <c r="U153" s="20"/>
      <c r="V153" s="53"/>
    </row>
    <row r="154" spans="6:22" ht="18" hidden="1" customHeight="1" x14ac:dyDescent="0.15">
      <c r="F154" s="24">
        <f t="shared" si="52"/>
        <v>128</v>
      </c>
      <c r="G154" s="22"/>
      <c r="H154" s="23"/>
      <c r="I154" s="22"/>
      <c r="J154" s="24"/>
      <c r="K154" s="52"/>
      <c r="L154" s="24"/>
      <c r="M154" s="54"/>
      <c r="N154" s="51"/>
      <c r="O154" s="52"/>
      <c r="P154" s="106"/>
      <c r="Q154" s="22"/>
      <c r="R154" s="37"/>
      <c r="S154" s="57"/>
      <c r="T154" s="20"/>
      <c r="U154" s="20"/>
      <c r="V154" s="53"/>
    </row>
    <row r="155" spans="6:22" ht="18" hidden="1" customHeight="1" x14ac:dyDescent="0.15">
      <c r="F155" s="24">
        <f t="shared" ref="F155:F218" si="73">F154+1</f>
        <v>129</v>
      </c>
      <c r="G155" s="107"/>
      <c r="H155" s="23"/>
      <c r="I155" s="22"/>
      <c r="J155" s="24"/>
      <c r="K155" s="52"/>
      <c r="L155" s="24"/>
      <c r="M155" s="54"/>
      <c r="N155" s="51"/>
      <c r="O155" s="52"/>
      <c r="P155" s="52"/>
      <c r="Q155" s="109"/>
      <c r="R155" s="37"/>
      <c r="S155" s="57"/>
      <c r="T155" s="20"/>
      <c r="U155" s="20"/>
      <c r="V155" s="53"/>
    </row>
    <row r="156" spans="6:22" ht="18" hidden="1" customHeight="1" x14ac:dyDescent="0.15">
      <c r="F156" s="24">
        <f t="shared" si="73"/>
        <v>130</v>
      </c>
      <c r="G156" s="22"/>
      <c r="H156" s="23"/>
      <c r="I156" s="22"/>
      <c r="J156" s="24"/>
      <c r="K156" s="52"/>
      <c r="L156" s="24"/>
      <c r="M156" s="54"/>
      <c r="N156" s="51"/>
      <c r="O156" s="52"/>
      <c r="P156" s="106"/>
      <c r="Q156" s="22"/>
      <c r="R156" s="37"/>
      <c r="S156" s="57"/>
      <c r="T156" s="20"/>
      <c r="U156" s="20"/>
      <c r="V156" s="53"/>
    </row>
    <row r="157" spans="6:22" ht="18" hidden="1" customHeight="1" x14ac:dyDescent="0.15">
      <c r="F157" s="24">
        <f t="shared" si="73"/>
        <v>131</v>
      </c>
      <c r="G157" s="22"/>
      <c r="H157" s="23"/>
      <c r="I157" s="22"/>
      <c r="J157" s="24"/>
      <c r="K157" s="92"/>
      <c r="L157" s="24"/>
      <c r="M157" s="54"/>
      <c r="N157" s="51"/>
      <c r="O157" s="52"/>
      <c r="P157" s="51"/>
      <c r="Q157" s="22"/>
      <c r="R157" s="37"/>
      <c r="S157" s="57"/>
      <c r="T157" s="20"/>
      <c r="U157" s="20"/>
      <c r="V157" s="53"/>
    </row>
    <row r="158" spans="6:22" ht="18" hidden="1" customHeight="1" x14ac:dyDescent="0.15">
      <c r="F158" s="24">
        <f t="shared" si="73"/>
        <v>132</v>
      </c>
      <c r="G158" s="22"/>
      <c r="H158" s="23"/>
      <c r="I158" s="22"/>
      <c r="J158" s="24"/>
      <c r="K158" s="52"/>
      <c r="L158" s="24"/>
      <c r="M158" s="54"/>
      <c r="N158" s="51"/>
      <c r="O158" s="52"/>
      <c r="P158" s="106"/>
      <c r="Q158" s="22"/>
      <c r="R158" s="37"/>
      <c r="S158" s="57"/>
      <c r="T158" s="20"/>
      <c r="U158" s="20"/>
      <c r="V158" s="53"/>
    </row>
    <row r="159" spans="6:22" ht="18" hidden="1" customHeight="1" x14ac:dyDescent="0.15">
      <c r="F159" s="24">
        <f t="shared" si="73"/>
        <v>133</v>
      </c>
      <c r="G159" s="22"/>
      <c r="H159" s="23"/>
      <c r="I159" s="22"/>
      <c r="J159" s="24"/>
      <c r="K159" s="52"/>
      <c r="L159" s="24"/>
      <c r="M159" s="54"/>
      <c r="N159" s="51"/>
      <c r="O159" s="52"/>
      <c r="P159" s="106"/>
      <c r="Q159" s="22"/>
      <c r="R159" s="37"/>
      <c r="S159" s="57"/>
      <c r="T159" s="20"/>
      <c r="U159" s="20"/>
      <c r="V159" s="53"/>
    </row>
    <row r="160" spans="6:22" ht="18" hidden="1" customHeight="1" x14ac:dyDescent="0.15">
      <c r="F160" s="24">
        <f t="shared" si="73"/>
        <v>134</v>
      </c>
      <c r="G160" s="22"/>
      <c r="H160" s="23"/>
      <c r="I160" s="22"/>
      <c r="J160" s="24"/>
      <c r="K160" s="52"/>
      <c r="L160" s="24"/>
      <c r="M160" s="54"/>
      <c r="N160" s="51"/>
      <c r="O160" s="52"/>
      <c r="P160" s="106"/>
      <c r="Q160" s="22"/>
      <c r="R160" s="37"/>
      <c r="S160" s="57"/>
      <c r="T160" s="20"/>
      <c r="U160" s="20"/>
      <c r="V160" s="53"/>
    </row>
    <row r="161" spans="6:22" ht="18" hidden="1" customHeight="1" x14ac:dyDescent="0.15">
      <c r="F161" s="24">
        <f t="shared" si="73"/>
        <v>135</v>
      </c>
      <c r="G161" s="22"/>
      <c r="H161" s="23"/>
      <c r="I161" s="22"/>
      <c r="J161" s="24"/>
      <c r="K161" s="92"/>
      <c r="L161" s="24"/>
      <c r="M161" s="54"/>
      <c r="N161" s="51"/>
      <c r="O161" s="52"/>
      <c r="P161" s="51"/>
      <c r="Q161" s="22"/>
      <c r="R161" s="37"/>
      <c r="S161" s="57"/>
      <c r="T161" s="20"/>
      <c r="U161" s="20"/>
      <c r="V161" s="53"/>
    </row>
    <row r="162" spans="6:22" ht="18" hidden="1" customHeight="1" x14ac:dyDescent="0.15">
      <c r="F162" s="24">
        <f t="shared" si="73"/>
        <v>136</v>
      </c>
      <c r="G162" s="22"/>
      <c r="H162" s="23"/>
      <c r="I162" s="22"/>
      <c r="J162" s="24"/>
      <c r="K162" s="52"/>
      <c r="L162" s="24"/>
      <c r="M162" s="54"/>
      <c r="N162" s="51"/>
      <c r="O162" s="52"/>
      <c r="P162" s="106"/>
      <c r="Q162" s="22"/>
      <c r="R162" s="37"/>
      <c r="S162" s="57"/>
      <c r="T162" s="20"/>
      <c r="U162" s="20"/>
      <c r="V162" s="53"/>
    </row>
    <row r="163" spans="6:22" ht="18" hidden="1" customHeight="1" x14ac:dyDescent="0.15">
      <c r="F163" s="24">
        <f t="shared" si="73"/>
        <v>137</v>
      </c>
      <c r="G163" s="22"/>
      <c r="H163" s="23"/>
      <c r="I163" s="22"/>
      <c r="J163" s="24"/>
      <c r="K163" s="52"/>
      <c r="L163" s="24"/>
      <c r="M163" s="54"/>
      <c r="N163" s="51"/>
      <c r="O163" s="52"/>
      <c r="P163" s="106"/>
      <c r="Q163" s="22"/>
      <c r="R163" s="37"/>
      <c r="S163" s="57"/>
      <c r="T163" s="20"/>
      <c r="U163" s="20"/>
      <c r="V163" s="53"/>
    </row>
    <row r="164" spans="6:22" ht="18" hidden="1" customHeight="1" x14ac:dyDescent="0.15">
      <c r="F164" s="24">
        <f t="shared" si="73"/>
        <v>138</v>
      </c>
      <c r="G164" s="107"/>
      <c r="H164" s="23"/>
      <c r="I164" s="22"/>
      <c r="J164" s="24"/>
      <c r="K164" s="52"/>
      <c r="L164" s="24"/>
      <c r="M164" s="54"/>
      <c r="N164" s="51"/>
      <c r="O164" s="52"/>
      <c r="P164" s="108"/>
      <c r="Q164" s="109"/>
      <c r="R164" s="37"/>
      <c r="S164" s="57"/>
      <c r="T164" s="20"/>
      <c r="U164" s="20"/>
      <c r="V164" s="53"/>
    </row>
    <row r="165" spans="6:22" ht="18" hidden="1" customHeight="1" x14ac:dyDescent="0.15">
      <c r="F165" s="24">
        <f t="shared" si="73"/>
        <v>139</v>
      </c>
      <c r="G165" s="22"/>
      <c r="H165" s="23"/>
      <c r="I165" s="22"/>
      <c r="J165" s="24"/>
      <c r="K165" s="52"/>
      <c r="L165" s="24"/>
      <c r="M165" s="54"/>
      <c r="N165" s="51"/>
      <c r="O165" s="52"/>
      <c r="P165" s="106"/>
      <c r="Q165" s="22"/>
      <c r="R165" s="37"/>
      <c r="S165" s="57"/>
      <c r="T165" s="20"/>
      <c r="U165" s="20"/>
      <c r="V165" s="53"/>
    </row>
    <row r="166" spans="6:22" ht="18" hidden="1" customHeight="1" x14ac:dyDescent="0.15">
      <c r="F166" s="24">
        <f t="shared" si="73"/>
        <v>140</v>
      </c>
      <c r="G166" s="22"/>
      <c r="H166" s="23"/>
      <c r="I166" s="22"/>
      <c r="J166" s="24"/>
      <c r="K166" s="52"/>
      <c r="L166" s="24"/>
      <c r="M166" s="54"/>
      <c r="N166" s="51"/>
      <c r="O166" s="52"/>
      <c r="P166" s="51"/>
      <c r="Q166" s="22"/>
      <c r="R166" s="37"/>
      <c r="S166" s="57"/>
      <c r="T166" s="20"/>
      <c r="U166" s="20"/>
      <c r="V166" s="53"/>
    </row>
    <row r="167" spans="6:22" ht="18" hidden="1" customHeight="1" x14ac:dyDescent="0.15">
      <c r="F167" s="24">
        <f t="shared" si="73"/>
        <v>141</v>
      </c>
      <c r="G167" s="107"/>
      <c r="H167" s="23"/>
      <c r="I167" s="22"/>
      <c r="J167" s="24"/>
      <c r="K167" s="52"/>
      <c r="L167" s="24"/>
      <c r="M167" s="54"/>
      <c r="N167" s="51"/>
      <c r="O167" s="52"/>
      <c r="P167" s="108"/>
      <c r="Q167" s="109"/>
      <c r="R167" s="37"/>
      <c r="S167" s="57"/>
      <c r="T167" s="20"/>
      <c r="U167" s="20"/>
      <c r="V167" s="53"/>
    </row>
    <row r="168" spans="6:22" ht="18" hidden="1" customHeight="1" x14ac:dyDescent="0.15">
      <c r="F168" s="24">
        <f t="shared" si="73"/>
        <v>142</v>
      </c>
      <c r="G168" s="22"/>
      <c r="H168" s="23"/>
      <c r="I168" s="22"/>
      <c r="J168" s="24"/>
      <c r="K168" s="52"/>
      <c r="L168" s="24"/>
      <c r="M168" s="54"/>
      <c r="N168" s="51"/>
      <c r="O168" s="52"/>
      <c r="P168" s="106"/>
      <c r="Q168" s="22"/>
      <c r="R168" s="37"/>
      <c r="S168" s="57"/>
      <c r="T168" s="20"/>
      <c r="U168" s="20"/>
      <c r="V168" s="53"/>
    </row>
    <row r="169" spans="6:22" ht="18" hidden="1" customHeight="1" x14ac:dyDescent="0.15">
      <c r="F169" s="24">
        <f t="shared" si="73"/>
        <v>143</v>
      </c>
      <c r="G169" s="22"/>
      <c r="H169" s="23"/>
      <c r="I169" s="22"/>
      <c r="J169" s="24"/>
      <c r="K169" s="52"/>
      <c r="L169" s="24"/>
      <c r="M169" s="54"/>
      <c r="N169" s="51"/>
      <c r="O169" s="52"/>
      <c r="P169" s="106"/>
      <c r="Q169" s="22"/>
      <c r="R169" s="37"/>
      <c r="S169" s="57"/>
      <c r="T169" s="20"/>
      <c r="U169" s="20"/>
      <c r="V169" s="53"/>
    </row>
    <row r="170" spans="6:22" ht="18" hidden="1" customHeight="1" x14ac:dyDescent="0.15">
      <c r="F170" s="24">
        <f t="shared" si="73"/>
        <v>144</v>
      </c>
      <c r="G170" s="22"/>
      <c r="H170" s="23"/>
      <c r="I170" s="22"/>
      <c r="J170" s="24"/>
      <c r="K170" s="52"/>
      <c r="L170" s="24"/>
      <c r="M170" s="54"/>
      <c r="N170" s="51"/>
      <c r="O170" s="52"/>
      <c r="P170" s="106"/>
      <c r="Q170" s="22"/>
      <c r="R170" s="37"/>
      <c r="S170" s="57"/>
      <c r="T170" s="20"/>
      <c r="U170" s="20"/>
      <c r="V170" s="53"/>
    </row>
    <row r="171" spans="6:22" ht="18" hidden="1" customHeight="1" x14ac:dyDescent="0.15">
      <c r="F171" s="24">
        <f t="shared" si="73"/>
        <v>145</v>
      </c>
      <c r="G171" s="22"/>
      <c r="H171" s="23"/>
      <c r="I171" s="22"/>
      <c r="J171" s="24"/>
      <c r="K171" s="52"/>
      <c r="L171" s="24"/>
      <c r="M171" s="54"/>
      <c r="N171" s="51"/>
      <c r="O171" s="52"/>
      <c r="P171" s="51"/>
      <c r="Q171" s="22"/>
      <c r="R171" s="37"/>
      <c r="S171" s="57"/>
      <c r="T171" s="20"/>
      <c r="U171" s="20"/>
      <c r="V171" s="53"/>
    </row>
    <row r="172" spans="6:22" ht="18" hidden="1" customHeight="1" x14ac:dyDescent="0.15">
      <c r="F172" s="24">
        <f t="shared" si="73"/>
        <v>146</v>
      </c>
      <c r="G172" s="22"/>
      <c r="H172" s="23"/>
      <c r="I172" s="22"/>
      <c r="J172" s="24"/>
      <c r="K172" s="92"/>
      <c r="L172" s="24"/>
      <c r="M172" s="54"/>
      <c r="N172" s="51"/>
      <c r="O172" s="52"/>
      <c r="P172" s="106"/>
      <c r="Q172" s="22"/>
      <c r="R172" s="37"/>
      <c r="S172" s="57"/>
      <c r="T172" s="20"/>
      <c r="U172" s="20"/>
      <c r="V172" s="53"/>
    </row>
    <row r="173" spans="6:22" ht="18" hidden="1" customHeight="1" x14ac:dyDescent="0.15">
      <c r="F173" s="24">
        <f t="shared" si="73"/>
        <v>147</v>
      </c>
      <c r="G173" s="22"/>
      <c r="H173" s="23"/>
      <c r="I173" s="22"/>
      <c r="J173" s="24"/>
      <c r="K173" s="52"/>
      <c r="L173" s="24"/>
      <c r="M173" s="54"/>
      <c r="N173" s="51"/>
      <c r="O173" s="52"/>
      <c r="P173" s="106"/>
      <c r="Q173" s="22"/>
      <c r="R173" s="37"/>
      <c r="S173" s="57"/>
      <c r="T173" s="20"/>
      <c r="U173" s="20"/>
      <c r="V173" s="53"/>
    </row>
    <row r="174" spans="6:22" ht="18" hidden="1" customHeight="1" x14ac:dyDescent="0.15">
      <c r="F174" s="24">
        <f t="shared" si="73"/>
        <v>148</v>
      </c>
      <c r="G174" s="107"/>
      <c r="H174" s="23"/>
      <c r="I174" s="22"/>
      <c r="J174" s="24"/>
      <c r="K174" s="52"/>
      <c r="L174" s="24"/>
      <c r="M174" s="54"/>
      <c r="N174" s="51"/>
      <c r="O174" s="52"/>
      <c r="P174" s="106"/>
      <c r="Q174" s="22"/>
      <c r="R174" s="37"/>
      <c r="S174" s="57"/>
      <c r="T174" s="20"/>
      <c r="U174" s="20"/>
      <c r="V174" s="53"/>
    </row>
    <row r="175" spans="6:22" ht="18" hidden="1" customHeight="1" x14ac:dyDescent="0.15">
      <c r="F175" s="24">
        <f t="shared" si="73"/>
        <v>149</v>
      </c>
      <c r="G175" s="107"/>
      <c r="H175" s="23"/>
      <c r="I175" s="22"/>
      <c r="J175" s="24"/>
      <c r="K175" s="52"/>
      <c r="L175" s="24"/>
      <c r="M175" s="54"/>
      <c r="N175" s="51"/>
      <c r="O175" s="52"/>
      <c r="P175" s="108"/>
      <c r="Q175" s="109"/>
      <c r="R175" s="37"/>
      <c r="S175" s="57"/>
      <c r="T175" s="20"/>
      <c r="U175" s="20"/>
      <c r="V175" s="53"/>
    </row>
    <row r="176" spans="6:22" ht="18" hidden="1" customHeight="1" x14ac:dyDescent="0.15">
      <c r="F176" s="24">
        <f t="shared" si="73"/>
        <v>150</v>
      </c>
      <c r="G176" s="22"/>
      <c r="H176" s="23"/>
      <c r="I176" s="22"/>
      <c r="J176" s="24"/>
      <c r="K176" s="52"/>
      <c r="L176" s="24"/>
      <c r="M176" s="54"/>
      <c r="N176" s="51"/>
      <c r="O176" s="52"/>
      <c r="P176" s="51"/>
      <c r="Q176" s="22"/>
      <c r="R176" s="37"/>
      <c r="S176" s="57"/>
      <c r="T176" s="20"/>
      <c r="U176" s="20"/>
      <c r="V176" s="53"/>
    </row>
    <row r="177" spans="6:22" ht="18" hidden="1" customHeight="1" x14ac:dyDescent="0.15">
      <c r="F177" s="24">
        <f t="shared" si="73"/>
        <v>151</v>
      </c>
      <c r="G177" s="107"/>
      <c r="H177" s="23"/>
      <c r="I177" s="22"/>
      <c r="J177" s="24"/>
      <c r="K177" s="52"/>
      <c r="L177" s="24"/>
      <c r="M177" s="54"/>
      <c r="N177" s="51"/>
      <c r="O177" s="52"/>
      <c r="P177" s="51"/>
      <c r="Q177" s="22"/>
      <c r="R177" s="37"/>
      <c r="S177" s="57"/>
      <c r="T177" s="20"/>
      <c r="U177" s="20"/>
      <c r="V177" s="53"/>
    </row>
    <row r="178" spans="6:22" ht="18" hidden="1" customHeight="1" x14ac:dyDescent="0.15">
      <c r="F178" s="24">
        <f t="shared" si="73"/>
        <v>152</v>
      </c>
      <c r="G178" s="22"/>
      <c r="H178" s="23"/>
      <c r="I178" s="22"/>
      <c r="J178" s="24"/>
      <c r="K178" s="52"/>
      <c r="L178" s="24"/>
      <c r="M178" s="54"/>
      <c r="N178" s="51"/>
      <c r="O178" s="52"/>
      <c r="P178" s="51"/>
      <c r="Q178" s="22"/>
      <c r="R178" s="37"/>
      <c r="S178" s="57"/>
      <c r="T178" s="20"/>
      <c r="U178" s="20"/>
      <c r="V178" s="53"/>
    </row>
    <row r="179" spans="6:22" ht="18" hidden="1" customHeight="1" x14ac:dyDescent="0.15">
      <c r="F179" s="24">
        <f t="shared" si="73"/>
        <v>153</v>
      </c>
      <c r="G179" s="22"/>
      <c r="H179" s="23"/>
      <c r="I179" s="22"/>
      <c r="J179" s="24"/>
      <c r="K179" s="52"/>
      <c r="L179" s="24"/>
      <c r="M179" s="54"/>
      <c r="N179" s="51"/>
      <c r="O179" s="52"/>
      <c r="P179" s="51"/>
      <c r="Q179" s="22"/>
      <c r="R179" s="37"/>
      <c r="S179" s="57"/>
      <c r="T179" s="20"/>
      <c r="U179" s="20"/>
      <c r="V179" s="53"/>
    </row>
    <row r="180" spans="6:22" ht="18" hidden="1" customHeight="1" x14ac:dyDescent="0.15">
      <c r="F180" s="24">
        <f t="shared" si="73"/>
        <v>154</v>
      </c>
      <c r="G180" s="22"/>
      <c r="H180" s="23"/>
      <c r="I180" s="22"/>
      <c r="J180" s="24"/>
      <c r="K180" s="52"/>
      <c r="L180" s="24"/>
      <c r="M180" s="54"/>
      <c r="N180" s="51"/>
      <c r="O180" s="52"/>
      <c r="P180" s="51"/>
      <c r="Q180" s="22"/>
      <c r="R180" s="37"/>
      <c r="S180" s="57"/>
      <c r="T180" s="20"/>
      <c r="U180" s="20"/>
      <c r="V180" s="53"/>
    </row>
    <row r="181" spans="6:22" ht="18" hidden="1" customHeight="1" x14ac:dyDescent="0.15">
      <c r="F181" s="24">
        <f t="shared" si="73"/>
        <v>155</v>
      </c>
      <c r="G181" s="23"/>
      <c r="H181" s="23"/>
      <c r="I181" s="22"/>
      <c r="J181" s="24"/>
      <c r="K181" s="52"/>
      <c r="L181" s="24"/>
      <c r="M181" s="54"/>
      <c r="N181" s="51"/>
      <c r="O181" s="52"/>
      <c r="P181" s="51"/>
      <c r="Q181" s="22"/>
      <c r="R181" s="37"/>
      <c r="S181" s="57"/>
      <c r="T181" s="20"/>
      <c r="U181" s="20"/>
      <c r="V181" s="53"/>
    </row>
    <row r="182" spans="6:22" ht="18" hidden="1" customHeight="1" x14ac:dyDescent="0.15">
      <c r="F182" s="24">
        <f t="shared" si="73"/>
        <v>156</v>
      </c>
      <c r="G182" s="22"/>
      <c r="H182" s="23"/>
      <c r="I182" s="22"/>
      <c r="J182" s="24"/>
      <c r="K182" s="52"/>
      <c r="L182" s="24"/>
      <c r="M182" s="54"/>
      <c r="N182" s="51"/>
      <c r="O182" s="52"/>
      <c r="P182" s="106"/>
      <c r="Q182" s="22"/>
      <c r="R182" s="37"/>
      <c r="S182" s="57"/>
      <c r="T182" s="20"/>
      <c r="U182" s="20"/>
      <c r="V182" s="53"/>
    </row>
    <row r="183" spans="6:22" ht="18" hidden="1" customHeight="1" x14ac:dyDescent="0.15">
      <c r="F183" s="24">
        <f t="shared" si="73"/>
        <v>157</v>
      </c>
      <c r="G183" s="22"/>
      <c r="H183" s="23"/>
      <c r="I183" s="22"/>
      <c r="J183" s="24"/>
      <c r="K183" s="52"/>
      <c r="L183" s="24"/>
      <c r="M183" s="54"/>
      <c r="N183" s="51"/>
      <c r="O183" s="52"/>
      <c r="P183" s="51"/>
      <c r="Q183" s="22"/>
      <c r="R183" s="37"/>
      <c r="S183" s="57"/>
      <c r="T183" s="20"/>
      <c r="U183" s="20"/>
      <c r="V183" s="53"/>
    </row>
    <row r="184" spans="6:22" ht="18" hidden="1" customHeight="1" x14ac:dyDescent="0.15">
      <c r="F184" s="24">
        <f t="shared" si="73"/>
        <v>158</v>
      </c>
      <c r="G184" s="107"/>
      <c r="H184" s="23"/>
      <c r="I184" s="22"/>
      <c r="J184" s="24"/>
      <c r="K184" s="52"/>
      <c r="L184" s="24"/>
      <c r="M184" s="54"/>
      <c r="N184" s="51"/>
      <c r="O184" s="52"/>
      <c r="P184" s="51"/>
      <c r="Q184" s="22"/>
      <c r="R184" s="37"/>
      <c r="S184" s="57"/>
      <c r="T184" s="20"/>
      <c r="U184" s="20"/>
      <c r="V184" s="53"/>
    </row>
    <row r="185" spans="6:22" ht="18" hidden="1" customHeight="1" x14ac:dyDescent="0.15">
      <c r="F185" s="24">
        <f t="shared" si="73"/>
        <v>159</v>
      </c>
      <c r="G185" s="22"/>
      <c r="H185" s="23"/>
      <c r="I185" s="22"/>
      <c r="J185" s="24"/>
      <c r="K185" s="52"/>
      <c r="L185" s="24"/>
      <c r="M185" s="54"/>
      <c r="N185" s="51"/>
      <c r="O185" s="52"/>
      <c r="P185" s="51"/>
      <c r="Q185" s="22"/>
      <c r="R185" s="37"/>
      <c r="S185" s="57"/>
      <c r="T185" s="20"/>
      <c r="U185" s="20"/>
      <c r="V185" s="53"/>
    </row>
    <row r="186" spans="6:22" ht="18" hidden="1" customHeight="1" x14ac:dyDescent="0.15">
      <c r="F186" s="24">
        <f t="shared" si="73"/>
        <v>160</v>
      </c>
      <c r="G186" s="23"/>
      <c r="H186" s="23"/>
      <c r="I186" s="22"/>
      <c r="J186" s="24"/>
      <c r="K186" s="52"/>
      <c r="L186" s="24"/>
      <c r="M186" s="54"/>
      <c r="N186" s="51"/>
      <c r="O186" s="52"/>
      <c r="P186" s="51"/>
      <c r="Q186" s="22"/>
      <c r="R186" s="37"/>
      <c r="S186" s="57"/>
      <c r="T186" s="20"/>
      <c r="U186" s="20"/>
      <c r="V186" s="53"/>
    </row>
    <row r="187" spans="6:22" ht="18" hidden="1" customHeight="1" x14ac:dyDescent="0.15">
      <c r="F187" s="24">
        <f t="shared" si="73"/>
        <v>161</v>
      </c>
      <c r="G187" s="107"/>
      <c r="H187" s="23"/>
      <c r="I187" s="22"/>
      <c r="J187" s="24"/>
      <c r="K187" s="52"/>
      <c r="L187" s="24"/>
      <c r="M187" s="54"/>
      <c r="N187" s="51"/>
      <c r="O187" s="52"/>
      <c r="P187" s="51"/>
      <c r="Q187" s="22"/>
      <c r="R187" s="37"/>
      <c r="S187" s="57"/>
      <c r="T187" s="20"/>
      <c r="U187" s="20"/>
      <c r="V187" s="53"/>
    </row>
    <row r="188" spans="6:22" ht="18" hidden="1" customHeight="1" x14ac:dyDescent="0.15">
      <c r="F188" s="24">
        <f t="shared" si="73"/>
        <v>162</v>
      </c>
      <c r="G188" s="107"/>
      <c r="H188" s="23"/>
      <c r="I188" s="22"/>
      <c r="J188" s="24"/>
      <c r="K188" s="52"/>
      <c r="L188" s="24"/>
      <c r="M188" s="54"/>
      <c r="N188" s="51"/>
      <c r="O188" s="52"/>
      <c r="P188" s="51"/>
      <c r="Q188" s="22"/>
      <c r="R188" s="37"/>
      <c r="S188" s="57"/>
      <c r="T188" s="20"/>
      <c r="U188" s="20"/>
      <c r="V188" s="53"/>
    </row>
    <row r="189" spans="6:22" ht="18" hidden="1" customHeight="1" x14ac:dyDescent="0.15">
      <c r="F189" s="24">
        <f t="shared" si="73"/>
        <v>163</v>
      </c>
      <c r="G189" s="22"/>
      <c r="H189" s="23"/>
      <c r="I189" s="22"/>
      <c r="J189" s="24"/>
      <c r="K189" s="52"/>
      <c r="L189" s="24"/>
      <c r="M189" s="54"/>
      <c r="N189" s="51"/>
      <c r="O189" s="52"/>
      <c r="P189" s="106"/>
      <c r="Q189" s="22"/>
      <c r="R189" s="37"/>
      <c r="S189" s="57"/>
      <c r="T189" s="20"/>
      <c r="U189" s="20"/>
      <c r="V189" s="53"/>
    </row>
    <row r="190" spans="6:22" ht="18" hidden="1" customHeight="1" x14ac:dyDescent="0.15">
      <c r="F190" s="24">
        <f t="shared" si="73"/>
        <v>164</v>
      </c>
      <c r="G190" s="22"/>
      <c r="H190" s="23"/>
      <c r="I190" s="22"/>
      <c r="J190" s="24"/>
      <c r="K190" s="52"/>
      <c r="L190" s="24"/>
      <c r="M190" s="54"/>
      <c r="N190" s="51"/>
      <c r="O190" s="52"/>
      <c r="P190" s="51"/>
      <c r="Q190" s="22"/>
      <c r="R190" s="37"/>
      <c r="S190" s="57"/>
      <c r="T190" s="20"/>
      <c r="U190" s="20"/>
      <c r="V190" s="53"/>
    </row>
    <row r="191" spans="6:22" ht="18" hidden="1" customHeight="1" x14ac:dyDescent="0.15">
      <c r="F191" s="24">
        <f t="shared" si="73"/>
        <v>165</v>
      </c>
      <c r="G191" s="107"/>
      <c r="H191" s="23"/>
      <c r="I191" s="22"/>
      <c r="J191" s="24"/>
      <c r="K191" s="52"/>
      <c r="L191" s="24"/>
      <c r="M191" s="54"/>
      <c r="N191" s="51"/>
      <c r="O191" s="52"/>
      <c r="P191" s="51"/>
      <c r="Q191" s="22"/>
      <c r="R191" s="37"/>
      <c r="S191" s="57"/>
      <c r="T191" s="20"/>
      <c r="U191" s="20"/>
      <c r="V191" s="53"/>
    </row>
    <row r="192" spans="6:22" ht="18" hidden="1" customHeight="1" x14ac:dyDescent="0.15">
      <c r="F192" s="24">
        <f t="shared" si="73"/>
        <v>166</v>
      </c>
      <c r="G192" s="23"/>
      <c r="H192" s="23"/>
      <c r="I192" s="22"/>
      <c r="J192" s="24"/>
      <c r="K192" s="92"/>
      <c r="L192" s="24"/>
      <c r="M192" s="54"/>
      <c r="N192" s="51"/>
      <c r="O192" s="52"/>
      <c r="P192" s="51"/>
      <c r="Q192" s="22"/>
      <c r="R192" s="37"/>
      <c r="S192" s="57"/>
      <c r="T192" s="20"/>
      <c r="U192" s="20"/>
      <c r="V192" s="53"/>
    </row>
    <row r="193" spans="1:23" ht="18" hidden="1" customHeight="1" x14ac:dyDescent="0.15">
      <c r="F193" s="24">
        <f t="shared" si="73"/>
        <v>167</v>
      </c>
      <c r="G193" s="22"/>
      <c r="H193" s="23"/>
      <c r="I193" s="22"/>
      <c r="J193" s="24"/>
      <c r="K193" s="52"/>
      <c r="L193" s="24"/>
      <c r="M193" s="54"/>
      <c r="N193" s="51"/>
      <c r="O193" s="52"/>
      <c r="P193" s="106"/>
      <c r="Q193" s="22"/>
      <c r="R193" s="37"/>
      <c r="S193" s="57"/>
      <c r="T193" s="20"/>
      <c r="U193" s="20"/>
      <c r="V193" s="53"/>
    </row>
    <row r="194" spans="1:23" ht="18" hidden="1" customHeight="1" x14ac:dyDescent="0.15">
      <c r="F194" s="24">
        <f t="shared" si="73"/>
        <v>168</v>
      </c>
      <c r="G194" s="107"/>
      <c r="H194" s="23"/>
      <c r="I194" s="22"/>
      <c r="J194" s="24"/>
      <c r="K194" s="52"/>
      <c r="L194" s="24"/>
      <c r="M194" s="54"/>
      <c r="N194" s="51"/>
      <c r="O194" s="52"/>
      <c r="P194" s="52"/>
      <c r="Q194" s="109"/>
      <c r="R194" s="37"/>
      <c r="S194" s="57"/>
      <c r="T194" s="20"/>
      <c r="U194" s="20"/>
      <c r="V194" s="53"/>
    </row>
    <row r="195" spans="1:23" ht="18" hidden="1" customHeight="1" x14ac:dyDescent="0.15">
      <c r="A195" s="97"/>
      <c r="B195" s="97"/>
      <c r="C195" s="97"/>
      <c r="D195" s="97"/>
      <c r="E195" s="13"/>
      <c r="F195" s="24">
        <f t="shared" si="73"/>
        <v>169</v>
      </c>
      <c r="G195" s="22"/>
      <c r="H195" s="23"/>
      <c r="I195" s="22"/>
      <c r="J195" s="24"/>
      <c r="K195" s="52"/>
      <c r="L195" s="24"/>
      <c r="M195" s="54"/>
      <c r="N195" s="51"/>
      <c r="O195" s="52"/>
      <c r="P195" s="51"/>
      <c r="Q195" s="22"/>
      <c r="R195" s="37"/>
      <c r="S195" s="57"/>
      <c r="T195" s="20"/>
      <c r="U195" s="20"/>
      <c r="V195" s="53"/>
      <c r="W195" s="32"/>
    </row>
    <row r="196" spans="1:23" ht="18" hidden="1" customHeight="1" x14ac:dyDescent="0.15">
      <c r="A196" s="97"/>
      <c r="B196" s="97"/>
      <c r="C196" s="97"/>
      <c r="D196" s="97"/>
      <c r="E196" s="13"/>
      <c r="F196" s="24">
        <f t="shared" si="73"/>
        <v>170</v>
      </c>
      <c r="G196" s="107"/>
      <c r="H196" s="23"/>
      <c r="I196" s="22"/>
      <c r="J196" s="24"/>
      <c r="K196" s="52"/>
      <c r="L196" s="24"/>
      <c r="M196" s="54"/>
      <c r="N196" s="51"/>
      <c r="O196" s="52"/>
      <c r="P196" s="52"/>
      <c r="Q196" s="22"/>
      <c r="R196" s="37"/>
      <c r="S196" s="57"/>
      <c r="T196" s="20"/>
      <c r="U196" s="20"/>
      <c r="V196" s="53"/>
      <c r="W196" s="32"/>
    </row>
    <row r="197" spans="1:23" ht="18" hidden="1" customHeight="1" x14ac:dyDescent="0.15">
      <c r="C197" s="97"/>
      <c r="D197" s="97"/>
      <c r="F197" s="24">
        <f t="shared" si="73"/>
        <v>171</v>
      </c>
      <c r="G197" s="107"/>
      <c r="H197" s="23"/>
      <c r="I197" s="22"/>
      <c r="J197" s="24"/>
      <c r="K197" s="52"/>
      <c r="L197" s="24"/>
      <c r="M197" s="54"/>
      <c r="N197" s="51"/>
      <c r="O197" s="52"/>
      <c r="P197" s="52"/>
      <c r="Q197" s="109"/>
      <c r="R197" s="37"/>
      <c r="S197" s="57"/>
      <c r="T197" s="20"/>
      <c r="U197" s="20"/>
      <c r="V197" s="53"/>
    </row>
    <row r="198" spans="1:23" ht="18" hidden="1" customHeight="1" x14ac:dyDescent="0.15">
      <c r="F198" s="24">
        <f t="shared" si="73"/>
        <v>172</v>
      </c>
      <c r="G198" s="107"/>
      <c r="H198" s="23"/>
      <c r="I198" s="22"/>
      <c r="J198" s="24"/>
      <c r="K198" s="52"/>
      <c r="L198" s="24"/>
      <c r="M198" s="54"/>
      <c r="N198" s="51"/>
      <c r="O198" s="52"/>
      <c r="P198" s="52"/>
      <c r="Q198" s="109"/>
      <c r="R198" s="37"/>
      <c r="S198" s="57"/>
      <c r="T198" s="20"/>
      <c r="U198" s="20"/>
      <c r="V198" s="53"/>
    </row>
    <row r="199" spans="1:23" ht="18" hidden="1" customHeight="1" x14ac:dyDescent="0.15">
      <c r="F199" s="24">
        <f t="shared" si="73"/>
        <v>173</v>
      </c>
      <c r="G199" s="22"/>
      <c r="H199" s="23"/>
      <c r="I199" s="22"/>
      <c r="J199" s="24"/>
      <c r="K199" s="52"/>
      <c r="L199" s="24"/>
      <c r="M199" s="54"/>
      <c r="N199" s="51"/>
      <c r="O199" s="52"/>
      <c r="P199" s="106"/>
      <c r="Q199" s="22"/>
      <c r="R199" s="37"/>
      <c r="S199" s="57"/>
      <c r="T199" s="20"/>
      <c r="U199" s="20"/>
      <c r="V199" s="53"/>
    </row>
    <row r="200" spans="1:23" ht="18" hidden="1" customHeight="1" x14ac:dyDescent="0.15">
      <c r="F200" s="24">
        <f t="shared" si="73"/>
        <v>174</v>
      </c>
      <c r="G200" s="107"/>
      <c r="H200" s="23"/>
      <c r="I200" s="22"/>
      <c r="J200" s="24"/>
      <c r="K200" s="52"/>
      <c r="L200" s="24"/>
      <c r="M200" s="54"/>
      <c r="N200" s="51"/>
      <c r="O200" s="52"/>
      <c r="P200" s="51"/>
      <c r="Q200" s="22"/>
      <c r="R200" s="37"/>
      <c r="S200" s="57"/>
      <c r="T200" s="20"/>
      <c r="U200" s="20"/>
      <c r="V200" s="53"/>
    </row>
    <row r="201" spans="1:23" ht="18" hidden="1" customHeight="1" x14ac:dyDescent="0.15">
      <c r="F201" s="24">
        <f t="shared" si="73"/>
        <v>175</v>
      </c>
      <c r="G201" s="22"/>
      <c r="H201" s="23"/>
      <c r="I201" s="22"/>
      <c r="J201" s="24"/>
      <c r="K201" s="52"/>
      <c r="L201" s="24"/>
      <c r="M201" s="54"/>
      <c r="N201" s="51"/>
      <c r="O201" s="52"/>
      <c r="P201" s="51"/>
      <c r="Q201" s="22"/>
      <c r="R201" s="37"/>
      <c r="S201" s="57"/>
      <c r="T201" s="20"/>
      <c r="U201" s="20"/>
      <c r="V201" s="53"/>
    </row>
    <row r="202" spans="1:23" ht="18" hidden="1" customHeight="1" x14ac:dyDescent="0.15">
      <c r="F202" s="24">
        <f t="shared" si="73"/>
        <v>176</v>
      </c>
      <c r="G202" s="107"/>
      <c r="H202" s="23"/>
      <c r="I202" s="22"/>
      <c r="J202" s="24"/>
      <c r="K202" s="52"/>
      <c r="L202" s="24"/>
      <c r="M202" s="54"/>
      <c r="N202" s="51"/>
      <c r="O202" s="52"/>
      <c r="P202" s="51"/>
      <c r="Q202" s="22"/>
      <c r="R202" s="37"/>
      <c r="S202" s="57"/>
      <c r="T202" s="20"/>
      <c r="U202" s="20"/>
      <c r="V202" s="53"/>
    </row>
    <row r="203" spans="1:23" ht="18" hidden="1" customHeight="1" x14ac:dyDescent="0.15">
      <c r="F203" s="24">
        <f t="shared" si="73"/>
        <v>177</v>
      </c>
      <c r="G203" s="22"/>
      <c r="H203" s="23"/>
      <c r="I203" s="22"/>
      <c r="J203" s="24"/>
      <c r="K203" s="52"/>
      <c r="L203" s="24"/>
      <c r="M203" s="54"/>
      <c r="N203" s="51"/>
      <c r="O203" s="52"/>
      <c r="P203" s="51"/>
      <c r="Q203" s="22"/>
      <c r="R203" s="37"/>
      <c r="S203" s="57"/>
      <c r="T203" s="20"/>
      <c r="U203" s="20"/>
      <c r="V203" s="53"/>
    </row>
    <row r="204" spans="1:23" ht="18" hidden="1" customHeight="1" x14ac:dyDescent="0.15">
      <c r="F204" s="24">
        <f t="shared" si="73"/>
        <v>178</v>
      </c>
      <c r="G204" s="23"/>
      <c r="H204" s="23"/>
      <c r="I204" s="22"/>
      <c r="J204" s="24"/>
      <c r="K204" s="52"/>
      <c r="L204" s="24"/>
      <c r="M204" s="54"/>
      <c r="N204" s="51"/>
      <c r="O204" s="52"/>
      <c r="P204" s="51"/>
      <c r="Q204" s="22"/>
      <c r="R204" s="37"/>
      <c r="S204" s="57"/>
      <c r="T204" s="20"/>
      <c r="U204" s="20"/>
      <c r="V204" s="53"/>
    </row>
    <row r="205" spans="1:23" ht="18" hidden="1" customHeight="1" x14ac:dyDescent="0.15">
      <c r="F205" s="24">
        <f t="shared" si="73"/>
        <v>179</v>
      </c>
      <c r="G205" s="107"/>
      <c r="H205" s="23"/>
      <c r="I205" s="22"/>
      <c r="J205" s="24"/>
      <c r="K205" s="52"/>
      <c r="L205" s="24"/>
      <c r="M205" s="54"/>
      <c r="N205" s="51"/>
      <c r="O205" s="52"/>
      <c r="P205" s="52"/>
      <c r="Q205" s="109"/>
      <c r="R205" s="37"/>
      <c r="S205" s="57"/>
      <c r="T205" s="20"/>
      <c r="U205" s="20"/>
      <c r="V205" s="53"/>
    </row>
    <row r="206" spans="1:23" ht="18" hidden="1" customHeight="1" x14ac:dyDescent="0.15">
      <c r="F206" s="24">
        <f t="shared" si="73"/>
        <v>180</v>
      </c>
      <c r="G206" s="22"/>
      <c r="H206" s="23"/>
      <c r="I206" s="22"/>
      <c r="J206" s="24"/>
      <c r="K206" s="52"/>
      <c r="L206" s="24"/>
      <c r="M206" s="54"/>
      <c r="N206" s="51"/>
      <c r="O206" s="52"/>
      <c r="P206" s="51"/>
      <c r="Q206" s="22"/>
      <c r="R206" s="37"/>
      <c r="S206" s="57"/>
      <c r="T206" s="20"/>
      <c r="U206" s="20"/>
      <c r="V206" s="53"/>
    </row>
    <row r="207" spans="1:23" ht="18" hidden="1" customHeight="1" x14ac:dyDescent="0.15">
      <c r="F207" s="24">
        <f t="shared" si="73"/>
        <v>181</v>
      </c>
      <c r="G207" s="22"/>
      <c r="H207" s="23"/>
      <c r="I207" s="22"/>
      <c r="J207" s="24"/>
      <c r="K207" s="92"/>
      <c r="L207" s="24"/>
      <c r="M207" s="54"/>
      <c r="N207" s="51"/>
      <c r="O207" s="52"/>
      <c r="P207" s="51"/>
      <c r="Q207" s="22"/>
      <c r="R207" s="37"/>
      <c r="S207" s="57"/>
      <c r="T207" s="20"/>
      <c r="U207" s="20"/>
      <c r="V207" s="53"/>
    </row>
    <row r="208" spans="1:23" ht="18" hidden="1" customHeight="1" x14ac:dyDescent="0.15">
      <c r="F208" s="24">
        <f t="shared" si="73"/>
        <v>182</v>
      </c>
      <c r="G208" s="107"/>
      <c r="H208" s="23"/>
      <c r="I208" s="22"/>
      <c r="J208" s="24"/>
      <c r="K208" s="52"/>
      <c r="L208" s="24"/>
      <c r="M208" s="54"/>
      <c r="N208" s="51"/>
      <c r="O208" s="52"/>
      <c r="P208" s="51"/>
      <c r="Q208" s="22"/>
      <c r="R208" s="37"/>
      <c r="S208" s="57"/>
      <c r="T208" s="20"/>
      <c r="U208" s="20"/>
      <c r="V208" s="53"/>
    </row>
    <row r="209" spans="6:22" ht="18" hidden="1" customHeight="1" x14ac:dyDescent="0.15">
      <c r="F209" s="24">
        <f t="shared" si="73"/>
        <v>183</v>
      </c>
      <c r="G209" s="22"/>
      <c r="H209" s="23"/>
      <c r="I209" s="22"/>
      <c r="J209" s="24"/>
      <c r="K209" s="52"/>
      <c r="L209" s="24"/>
      <c r="M209" s="54"/>
      <c r="N209" s="51"/>
      <c r="O209" s="52"/>
      <c r="P209" s="51"/>
      <c r="Q209" s="22"/>
      <c r="R209" s="37"/>
      <c r="S209" s="57"/>
      <c r="T209" s="20"/>
      <c r="U209" s="20"/>
      <c r="V209" s="53"/>
    </row>
    <row r="210" spans="6:22" ht="18" hidden="1" customHeight="1" x14ac:dyDescent="0.15">
      <c r="F210" s="24">
        <f t="shared" si="73"/>
        <v>184</v>
      </c>
      <c r="G210" s="107"/>
      <c r="H210" s="23"/>
      <c r="I210" s="22"/>
      <c r="J210" s="24"/>
      <c r="K210" s="52"/>
      <c r="L210" s="24"/>
      <c r="M210" s="54"/>
      <c r="N210" s="51"/>
      <c r="O210" s="52"/>
      <c r="P210" s="52"/>
      <c r="Q210" s="109"/>
      <c r="R210" s="37"/>
      <c r="S210" s="57"/>
      <c r="T210" s="20"/>
      <c r="U210" s="20"/>
      <c r="V210" s="53"/>
    </row>
    <row r="211" spans="6:22" ht="18" hidden="1" customHeight="1" x14ac:dyDescent="0.15">
      <c r="F211" s="24">
        <f t="shared" si="73"/>
        <v>185</v>
      </c>
      <c r="G211" s="22"/>
      <c r="H211" s="23"/>
      <c r="I211" s="22"/>
      <c r="J211" s="24"/>
      <c r="K211" s="52"/>
      <c r="L211" s="24"/>
      <c r="M211" s="54"/>
      <c r="N211" s="51"/>
      <c r="O211" s="52"/>
      <c r="P211" s="51"/>
      <c r="Q211" s="22"/>
      <c r="R211" s="37"/>
      <c r="S211" s="57"/>
      <c r="T211" s="20"/>
      <c r="U211" s="20"/>
      <c r="V211" s="53"/>
    </row>
    <row r="212" spans="6:22" ht="18" hidden="1" customHeight="1" x14ac:dyDescent="0.15">
      <c r="F212" s="24">
        <f t="shared" si="73"/>
        <v>186</v>
      </c>
      <c r="G212" s="22"/>
      <c r="H212" s="23"/>
      <c r="I212" s="22"/>
      <c r="J212" s="24"/>
      <c r="K212" s="52"/>
      <c r="L212" s="24"/>
      <c r="M212" s="54"/>
      <c r="N212" s="51"/>
      <c r="O212" s="52"/>
      <c r="P212" s="106"/>
      <c r="Q212" s="22"/>
      <c r="R212" s="37"/>
      <c r="S212" s="57"/>
      <c r="T212" s="20"/>
      <c r="U212" s="20"/>
      <c r="V212" s="53"/>
    </row>
    <row r="213" spans="6:22" ht="18" hidden="1" customHeight="1" x14ac:dyDescent="0.15">
      <c r="F213" s="24">
        <f t="shared" si="73"/>
        <v>187</v>
      </c>
      <c r="G213" s="22"/>
      <c r="H213" s="23"/>
      <c r="I213" s="22"/>
      <c r="J213" s="24"/>
      <c r="K213" s="52"/>
      <c r="L213" s="24"/>
      <c r="M213" s="54"/>
      <c r="N213" s="51"/>
      <c r="O213" s="52"/>
      <c r="P213" s="106"/>
      <c r="Q213" s="22"/>
      <c r="R213" s="37"/>
      <c r="S213" s="57"/>
      <c r="T213" s="20"/>
      <c r="U213" s="20"/>
      <c r="V213" s="53"/>
    </row>
    <row r="214" spans="6:22" ht="18" hidden="1" customHeight="1" x14ac:dyDescent="0.15">
      <c r="F214" s="24">
        <f t="shared" si="73"/>
        <v>188</v>
      </c>
      <c r="G214" s="22"/>
      <c r="H214" s="23"/>
      <c r="I214" s="22"/>
      <c r="J214" s="24"/>
      <c r="K214" s="52"/>
      <c r="L214" s="24"/>
      <c r="M214" s="54"/>
      <c r="N214" s="51"/>
      <c r="O214" s="52"/>
      <c r="P214" s="51"/>
      <c r="Q214" s="22"/>
      <c r="R214" s="37"/>
      <c r="S214" s="57"/>
      <c r="T214" s="20"/>
      <c r="U214" s="20"/>
      <c r="V214" s="53"/>
    </row>
    <row r="215" spans="6:22" ht="18" hidden="1" customHeight="1" x14ac:dyDescent="0.15">
      <c r="F215" s="24">
        <f t="shared" si="73"/>
        <v>189</v>
      </c>
      <c r="G215" s="22"/>
      <c r="H215" s="23"/>
      <c r="I215" s="22"/>
      <c r="J215" s="24"/>
      <c r="K215" s="52"/>
      <c r="L215" s="24"/>
      <c r="M215" s="54"/>
      <c r="N215" s="51"/>
      <c r="O215" s="52"/>
      <c r="P215" s="51"/>
      <c r="Q215" s="22"/>
      <c r="R215" s="37"/>
      <c r="S215" s="57"/>
      <c r="T215" s="20"/>
      <c r="U215" s="20"/>
      <c r="V215" s="53"/>
    </row>
    <row r="216" spans="6:22" ht="18" hidden="1" customHeight="1" x14ac:dyDescent="0.15">
      <c r="F216" s="24">
        <f t="shared" si="73"/>
        <v>190</v>
      </c>
      <c r="G216" s="107"/>
      <c r="H216" s="23"/>
      <c r="I216" s="22"/>
      <c r="J216" s="24"/>
      <c r="K216" s="52"/>
      <c r="L216" s="24"/>
      <c r="M216" s="54"/>
      <c r="N216" s="51"/>
      <c r="O216" s="52"/>
      <c r="P216" s="52"/>
      <c r="Q216" s="109"/>
      <c r="R216" s="37"/>
      <c r="S216" s="57"/>
      <c r="T216" s="20"/>
      <c r="U216" s="20"/>
      <c r="V216" s="53"/>
    </row>
    <row r="217" spans="6:22" ht="18" hidden="1" customHeight="1" x14ac:dyDescent="0.15">
      <c r="F217" s="24">
        <f t="shared" si="73"/>
        <v>191</v>
      </c>
      <c r="G217" s="22"/>
      <c r="H217" s="23"/>
      <c r="I217" s="22"/>
      <c r="J217" s="24"/>
      <c r="K217" s="52"/>
      <c r="L217" s="24"/>
      <c r="M217" s="54"/>
      <c r="N217" s="51"/>
      <c r="O217" s="52"/>
      <c r="P217" s="106"/>
      <c r="Q217" s="22"/>
      <c r="R217" s="37"/>
      <c r="S217" s="57"/>
      <c r="T217" s="20"/>
      <c r="U217" s="20"/>
      <c r="V217" s="53"/>
    </row>
    <row r="218" spans="6:22" ht="18" hidden="1" customHeight="1" x14ac:dyDescent="0.15">
      <c r="F218" s="24">
        <f t="shared" si="73"/>
        <v>192</v>
      </c>
      <c r="G218" s="107"/>
      <c r="H218" s="23"/>
      <c r="I218" s="22"/>
      <c r="J218" s="24"/>
      <c r="K218" s="52"/>
      <c r="L218" s="24"/>
      <c r="M218" s="54"/>
      <c r="N218" s="51"/>
      <c r="O218" s="52"/>
      <c r="P218" s="51"/>
      <c r="Q218" s="22"/>
      <c r="R218" s="37"/>
      <c r="S218" s="57"/>
      <c r="T218" s="20"/>
      <c r="U218" s="20"/>
      <c r="V218" s="53"/>
    </row>
    <row r="219" spans="6:22" ht="18" hidden="1" customHeight="1" x14ac:dyDescent="0.15">
      <c r="F219" s="24">
        <f t="shared" ref="F219:F282" si="74">F218+1</f>
        <v>193</v>
      </c>
      <c r="G219" s="22"/>
      <c r="H219" s="23"/>
      <c r="I219" s="22"/>
      <c r="J219" s="24"/>
      <c r="K219" s="52"/>
      <c r="L219" s="24"/>
      <c r="M219" s="54"/>
      <c r="N219" s="51"/>
      <c r="O219" s="52"/>
      <c r="P219" s="51"/>
      <c r="Q219" s="22"/>
      <c r="R219" s="37"/>
      <c r="S219" s="57"/>
      <c r="T219" s="20"/>
      <c r="U219" s="20"/>
      <c r="V219" s="53"/>
    </row>
    <row r="220" spans="6:22" ht="18" hidden="1" customHeight="1" x14ac:dyDescent="0.15">
      <c r="F220" s="24">
        <f t="shared" si="74"/>
        <v>194</v>
      </c>
      <c r="G220" s="107"/>
      <c r="H220" s="23"/>
      <c r="I220" s="22"/>
      <c r="J220" s="24"/>
      <c r="K220" s="52"/>
      <c r="L220" s="24"/>
      <c r="M220" s="54"/>
      <c r="N220" s="51"/>
      <c r="O220" s="52"/>
      <c r="P220" s="52"/>
      <c r="Q220" s="109"/>
      <c r="R220" s="37"/>
      <c r="S220" s="57"/>
      <c r="T220" s="20"/>
      <c r="U220" s="20"/>
      <c r="V220" s="53"/>
    </row>
    <row r="221" spans="6:22" ht="18" hidden="1" customHeight="1" x14ac:dyDescent="0.15">
      <c r="F221" s="24">
        <f t="shared" si="74"/>
        <v>195</v>
      </c>
      <c r="G221" s="22"/>
      <c r="H221" s="23"/>
      <c r="I221" s="22"/>
      <c r="J221" s="24"/>
      <c r="K221" s="52"/>
      <c r="L221" s="24"/>
      <c r="M221" s="54"/>
      <c r="N221" s="51"/>
      <c r="O221" s="52"/>
      <c r="P221" s="51"/>
      <c r="Q221" s="22"/>
      <c r="R221" s="37"/>
      <c r="S221" s="57"/>
      <c r="T221" s="20"/>
      <c r="U221" s="20"/>
      <c r="V221" s="53"/>
    </row>
    <row r="222" spans="6:22" ht="18" hidden="1" customHeight="1" x14ac:dyDescent="0.15">
      <c r="F222" s="24">
        <f t="shared" si="74"/>
        <v>196</v>
      </c>
      <c r="G222" s="107"/>
      <c r="H222" s="23"/>
      <c r="I222" s="22"/>
      <c r="J222" s="24"/>
      <c r="K222" s="52"/>
      <c r="L222" s="24"/>
      <c r="M222" s="54"/>
      <c r="N222" s="51"/>
      <c r="O222" s="52"/>
      <c r="P222" s="52"/>
      <c r="Q222" s="109"/>
      <c r="R222" s="37"/>
      <c r="S222" s="57"/>
      <c r="T222" s="20"/>
      <c r="U222" s="20"/>
      <c r="V222" s="53"/>
    </row>
    <row r="223" spans="6:22" ht="18" hidden="1" customHeight="1" x14ac:dyDescent="0.15">
      <c r="F223" s="24">
        <f t="shared" si="74"/>
        <v>197</v>
      </c>
      <c r="G223" s="22"/>
      <c r="H223" s="23"/>
      <c r="I223" s="22"/>
      <c r="J223" s="24"/>
      <c r="K223" s="52"/>
      <c r="L223" s="24"/>
      <c r="M223" s="54"/>
      <c r="N223" s="51"/>
      <c r="O223" s="52"/>
      <c r="P223" s="51"/>
      <c r="Q223" s="22"/>
      <c r="R223" s="37"/>
      <c r="S223" s="57"/>
      <c r="T223" s="20"/>
      <c r="U223" s="20"/>
      <c r="V223" s="53"/>
    </row>
    <row r="224" spans="6:22" ht="18" hidden="1" customHeight="1" x14ac:dyDescent="0.15">
      <c r="F224" s="24">
        <f t="shared" si="74"/>
        <v>198</v>
      </c>
      <c r="G224" s="22"/>
      <c r="H224" s="23"/>
      <c r="I224" s="22"/>
      <c r="J224" s="24"/>
      <c r="K224" s="52"/>
      <c r="L224" s="24"/>
      <c r="M224" s="54"/>
      <c r="N224" s="51"/>
      <c r="O224" s="52"/>
      <c r="P224" s="51"/>
      <c r="Q224" s="22"/>
      <c r="R224" s="37"/>
      <c r="S224" s="57"/>
      <c r="T224" s="20"/>
      <c r="U224" s="20"/>
      <c r="V224" s="53"/>
    </row>
    <row r="225" spans="6:22" ht="18" hidden="1" customHeight="1" x14ac:dyDescent="0.15">
      <c r="F225" s="24">
        <f t="shared" si="74"/>
        <v>199</v>
      </c>
      <c r="G225" s="22"/>
      <c r="H225" s="23"/>
      <c r="I225" s="22"/>
      <c r="J225" s="24"/>
      <c r="K225" s="52"/>
      <c r="L225" s="24"/>
      <c r="M225" s="54"/>
      <c r="N225" s="51"/>
      <c r="O225" s="52"/>
      <c r="P225" s="51"/>
      <c r="Q225" s="22"/>
      <c r="R225" s="37"/>
      <c r="S225" s="57"/>
      <c r="T225" s="20"/>
      <c r="U225" s="20"/>
      <c r="V225" s="53"/>
    </row>
    <row r="226" spans="6:22" ht="18" hidden="1" customHeight="1" x14ac:dyDescent="0.15">
      <c r="F226" s="24">
        <f t="shared" si="74"/>
        <v>200</v>
      </c>
      <c r="G226" s="22"/>
      <c r="H226" s="23"/>
      <c r="I226" s="22"/>
      <c r="J226" s="24"/>
      <c r="K226" s="52"/>
      <c r="L226" s="24"/>
      <c r="M226" s="54"/>
      <c r="N226" s="51"/>
      <c r="O226" s="52"/>
      <c r="P226" s="51"/>
      <c r="Q226" s="22"/>
      <c r="R226" s="37"/>
      <c r="S226" s="57"/>
      <c r="T226" s="20"/>
      <c r="U226" s="20"/>
      <c r="V226" s="53"/>
    </row>
    <row r="227" spans="6:22" ht="18" hidden="1" customHeight="1" x14ac:dyDescent="0.15">
      <c r="F227" s="24">
        <f t="shared" si="74"/>
        <v>201</v>
      </c>
      <c r="G227" s="107"/>
      <c r="H227" s="23"/>
      <c r="I227" s="22"/>
      <c r="J227" s="24"/>
      <c r="K227" s="52"/>
      <c r="L227" s="24"/>
      <c r="M227" s="54"/>
      <c r="N227" s="51"/>
      <c r="O227" s="52"/>
      <c r="P227" s="52"/>
      <c r="Q227" s="109"/>
      <c r="R227" s="37"/>
      <c r="S227" s="57"/>
      <c r="T227" s="20"/>
      <c r="U227" s="20"/>
      <c r="V227" s="53"/>
    </row>
    <row r="228" spans="6:22" ht="18" hidden="1" customHeight="1" x14ac:dyDescent="0.15">
      <c r="F228" s="24">
        <f t="shared" si="74"/>
        <v>202</v>
      </c>
      <c r="G228" s="107"/>
      <c r="H228" s="23"/>
      <c r="I228" s="22"/>
      <c r="J228" s="24"/>
      <c r="K228" s="52"/>
      <c r="L228" s="24"/>
      <c r="M228" s="54"/>
      <c r="N228" s="51"/>
      <c r="O228" s="52"/>
      <c r="P228" s="52"/>
      <c r="Q228" s="109"/>
      <c r="R228" s="37"/>
      <c r="S228" s="57"/>
      <c r="T228" s="20"/>
      <c r="U228" s="20"/>
      <c r="V228" s="53"/>
    </row>
    <row r="229" spans="6:22" ht="18" hidden="1" customHeight="1" x14ac:dyDescent="0.15">
      <c r="F229" s="24">
        <f t="shared" si="74"/>
        <v>203</v>
      </c>
      <c r="G229" s="22"/>
      <c r="H229" s="23"/>
      <c r="I229" s="22"/>
      <c r="J229" s="24"/>
      <c r="K229" s="52"/>
      <c r="L229" s="24"/>
      <c r="M229" s="54"/>
      <c r="N229" s="51"/>
      <c r="O229" s="52"/>
      <c r="P229" s="51"/>
      <c r="Q229" s="22"/>
      <c r="R229" s="37"/>
      <c r="S229" s="57"/>
      <c r="T229" s="20"/>
      <c r="U229" s="20"/>
      <c r="V229" s="53"/>
    </row>
    <row r="230" spans="6:22" ht="18" hidden="1" customHeight="1" x14ac:dyDescent="0.15">
      <c r="F230" s="24">
        <f t="shared" si="74"/>
        <v>204</v>
      </c>
      <c r="G230" s="22"/>
      <c r="H230" s="23"/>
      <c r="I230" s="22"/>
      <c r="J230" s="24"/>
      <c r="K230" s="52"/>
      <c r="L230" s="24"/>
      <c r="M230" s="54"/>
      <c r="N230" s="51"/>
      <c r="O230" s="52"/>
      <c r="P230" s="51"/>
      <c r="Q230" s="22"/>
      <c r="R230" s="37"/>
      <c r="S230" s="57"/>
      <c r="T230" s="20"/>
      <c r="U230" s="20"/>
      <c r="V230" s="53"/>
    </row>
    <row r="231" spans="6:22" ht="18" hidden="1" customHeight="1" x14ac:dyDescent="0.15">
      <c r="F231" s="24">
        <f t="shared" si="74"/>
        <v>205</v>
      </c>
      <c r="G231" s="22"/>
      <c r="H231" s="23"/>
      <c r="I231" s="22"/>
      <c r="J231" s="24"/>
      <c r="K231" s="52"/>
      <c r="L231" s="24"/>
      <c r="M231" s="54"/>
      <c r="N231" s="51"/>
      <c r="O231" s="52"/>
      <c r="P231" s="51"/>
      <c r="Q231" s="22"/>
      <c r="R231" s="37"/>
      <c r="S231" s="57"/>
      <c r="T231" s="20"/>
      <c r="U231" s="20"/>
      <c r="V231" s="53"/>
    </row>
    <row r="232" spans="6:22" ht="18" hidden="1" customHeight="1" x14ac:dyDescent="0.15">
      <c r="F232" s="24">
        <f t="shared" si="74"/>
        <v>206</v>
      </c>
      <c r="G232" s="22"/>
      <c r="H232" s="23"/>
      <c r="I232" s="22"/>
      <c r="J232" s="24"/>
      <c r="K232" s="52"/>
      <c r="L232" s="24"/>
      <c r="M232" s="54"/>
      <c r="N232" s="51"/>
      <c r="O232" s="52"/>
      <c r="P232" s="51"/>
      <c r="Q232" s="22"/>
      <c r="R232" s="37"/>
      <c r="S232" s="57"/>
      <c r="T232" s="20"/>
      <c r="U232" s="20"/>
      <c r="V232" s="53"/>
    </row>
    <row r="233" spans="6:22" ht="18" hidden="1" customHeight="1" x14ac:dyDescent="0.15">
      <c r="F233" s="24">
        <f t="shared" si="74"/>
        <v>207</v>
      </c>
      <c r="G233" s="22"/>
      <c r="H233" s="23"/>
      <c r="I233" s="22"/>
      <c r="J233" s="24"/>
      <c r="K233" s="52"/>
      <c r="L233" s="24"/>
      <c r="M233" s="54"/>
      <c r="N233" s="51"/>
      <c r="O233" s="52"/>
      <c r="P233" s="51"/>
      <c r="Q233" s="22"/>
      <c r="R233" s="37"/>
      <c r="S233" s="57"/>
      <c r="T233" s="20"/>
      <c r="U233" s="20"/>
      <c r="V233" s="53"/>
    </row>
    <row r="234" spans="6:22" ht="18" hidden="1" customHeight="1" x14ac:dyDescent="0.15">
      <c r="F234" s="24">
        <f t="shared" si="74"/>
        <v>208</v>
      </c>
      <c r="G234" s="22"/>
      <c r="H234" s="23"/>
      <c r="I234" s="22"/>
      <c r="J234" s="24"/>
      <c r="K234" s="52"/>
      <c r="L234" s="24"/>
      <c r="M234" s="54"/>
      <c r="N234" s="51"/>
      <c r="O234" s="52"/>
      <c r="P234" s="51"/>
      <c r="Q234" s="22"/>
      <c r="R234" s="37"/>
      <c r="S234" s="57"/>
      <c r="T234" s="20"/>
      <c r="U234" s="20"/>
      <c r="V234" s="53"/>
    </row>
    <row r="235" spans="6:22" ht="18" hidden="1" customHeight="1" x14ac:dyDescent="0.15">
      <c r="F235" s="24">
        <f t="shared" si="74"/>
        <v>209</v>
      </c>
      <c r="G235" s="107"/>
      <c r="H235" s="23"/>
      <c r="I235" s="22"/>
      <c r="J235" s="24"/>
      <c r="K235" s="52"/>
      <c r="L235" s="24"/>
      <c r="M235" s="54"/>
      <c r="N235" s="51"/>
      <c r="O235" s="52"/>
      <c r="P235" s="52"/>
      <c r="Q235" s="109"/>
      <c r="R235" s="37"/>
      <c r="S235" s="57"/>
      <c r="T235" s="20"/>
      <c r="U235" s="20"/>
      <c r="V235" s="53"/>
    </row>
    <row r="236" spans="6:22" ht="18" hidden="1" customHeight="1" x14ac:dyDescent="0.15">
      <c r="F236" s="24">
        <f t="shared" si="74"/>
        <v>210</v>
      </c>
      <c r="G236" s="22"/>
      <c r="H236" s="23"/>
      <c r="I236" s="22"/>
      <c r="J236" s="24"/>
      <c r="K236" s="52"/>
      <c r="L236" s="24"/>
      <c r="M236" s="54"/>
      <c r="N236" s="51"/>
      <c r="O236" s="52"/>
      <c r="P236" s="51"/>
      <c r="Q236" s="22"/>
      <c r="R236" s="37"/>
      <c r="S236" s="57"/>
      <c r="T236" s="20"/>
      <c r="U236" s="20"/>
      <c r="V236" s="53"/>
    </row>
    <row r="237" spans="6:22" ht="18" hidden="1" customHeight="1" x14ac:dyDescent="0.15">
      <c r="F237" s="24">
        <f t="shared" si="74"/>
        <v>211</v>
      </c>
      <c r="G237" s="22"/>
      <c r="H237" s="23"/>
      <c r="I237" s="22"/>
      <c r="J237" s="24"/>
      <c r="K237" s="52"/>
      <c r="L237" s="24"/>
      <c r="M237" s="54"/>
      <c r="N237" s="51"/>
      <c r="O237" s="52"/>
      <c r="P237" s="51"/>
      <c r="Q237" s="22"/>
      <c r="R237" s="37"/>
      <c r="S237" s="57"/>
      <c r="T237" s="20"/>
      <c r="U237" s="20"/>
      <c r="V237" s="53"/>
    </row>
    <row r="238" spans="6:22" ht="18" hidden="1" customHeight="1" x14ac:dyDescent="0.15">
      <c r="F238" s="24">
        <f t="shared" si="74"/>
        <v>212</v>
      </c>
      <c r="G238" s="22"/>
      <c r="H238" s="23"/>
      <c r="I238" s="22"/>
      <c r="J238" s="24"/>
      <c r="K238" s="52"/>
      <c r="L238" s="24"/>
      <c r="M238" s="54"/>
      <c r="N238" s="51"/>
      <c r="O238" s="52"/>
      <c r="P238" s="51"/>
      <c r="Q238" s="22"/>
      <c r="R238" s="37"/>
      <c r="S238" s="57"/>
      <c r="T238" s="20"/>
      <c r="U238" s="20"/>
      <c r="V238" s="53"/>
    </row>
    <row r="239" spans="6:22" ht="18" hidden="1" customHeight="1" x14ac:dyDescent="0.15">
      <c r="F239" s="24">
        <f t="shared" si="74"/>
        <v>213</v>
      </c>
      <c r="G239" s="22"/>
      <c r="H239" s="23"/>
      <c r="I239" s="22"/>
      <c r="J239" s="24"/>
      <c r="K239" s="52"/>
      <c r="L239" s="24"/>
      <c r="M239" s="54"/>
      <c r="N239" s="51"/>
      <c r="O239" s="52"/>
      <c r="P239" s="51"/>
      <c r="Q239" s="22"/>
      <c r="R239" s="37"/>
      <c r="S239" s="57"/>
      <c r="T239" s="20"/>
      <c r="U239" s="20"/>
      <c r="V239" s="53"/>
    </row>
    <row r="240" spans="6:22" ht="18" hidden="1" customHeight="1" x14ac:dyDescent="0.15">
      <c r="F240" s="24">
        <f t="shared" si="74"/>
        <v>214</v>
      </c>
      <c r="G240" s="107"/>
      <c r="H240" s="23"/>
      <c r="I240" s="22"/>
      <c r="J240" s="24"/>
      <c r="K240" s="52"/>
      <c r="L240" s="24"/>
      <c r="M240" s="54"/>
      <c r="N240" s="51"/>
      <c r="O240" s="52"/>
      <c r="P240" s="51"/>
      <c r="Q240" s="22"/>
      <c r="R240" s="37"/>
      <c r="S240" s="57"/>
      <c r="T240" s="20"/>
      <c r="U240" s="20"/>
      <c r="V240" s="53"/>
    </row>
    <row r="241" spans="6:22" ht="18" hidden="1" customHeight="1" x14ac:dyDescent="0.15">
      <c r="F241" s="24">
        <f t="shared" si="74"/>
        <v>215</v>
      </c>
      <c r="G241" s="22"/>
      <c r="H241" s="23"/>
      <c r="I241" s="22"/>
      <c r="J241" s="24"/>
      <c r="K241" s="52"/>
      <c r="L241" s="24"/>
      <c r="M241" s="54"/>
      <c r="N241" s="51"/>
      <c r="O241" s="52"/>
      <c r="P241" s="51"/>
      <c r="Q241" s="22"/>
      <c r="R241" s="37"/>
      <c r="S241" s="57"/>
      <c r="T241" s="20"/>
      <c r="U241" s="20"/>
      <c r="V241" s="53"/>
    </row>
    <row r="242" spans="6:22" ht="18" hidden="1" customHeight="1" x14ac:dyDescent="0.15">
      <c r="F242" s="24">
        <f t="shared" si="74"/>
        <v>216</v>
      </c>
      <c r="G242" s="22"/>
      <c r="H242" s="23"/>
      <c r="I242" s="22"/>
      <c r="J242" s="24"/>
      <c r="K242" s="52"/>
      <c r="L242" s="24"/>
      <c r="M242" s="54"/>
      <c r="N242" s="51"/>
      <c r="O242" s="52"/>
      <c r="P242" s="51"/>
      <c r="Q242" s="22"/>
      <c r="R242" s="37"/>
      <c r="S242" s="57"/>
      <c r="T242" s="20"/>
      <c r="U242" s="20"/>
      <c r="V242" s="53"/>
    </row>
    <row r="243" spans="6:22" ht="18" hidden="1" customHeight="1" x14ac:dyDescent="0.15">
      <c r="F243" s="24">
        <f t="shared" si="74"/>
        <v>217</v>
      </c>
      <c r="G243" s="22"/>
      <c r="H243" s="23"/>
      <c r="I243" s="22"/>
      <c r="J243" s="24"/>
      <c r="K243" s="52"/>
      <c r="L243" s="24"/>
      <c r="M243" s="54"/>
      <c r="N243" s="51"/>
      <c r="O243" s="52"/>
      <c r="P243" s="51"/>
      <c r="Q243" s="22"/>
      <c r="R243" s="37"/>
      <c r="S243" s="57"/>
      <c r="T243" s="20"/>
      <c r="U243" s="20"/>
      <c r="V243" s="53"/>
    </row>
    <row r="244" spans="6:22" ht="18" hidden="1" customHeight="1" x14ac:dyDescent="0.15">
      <c r="F244" s="24">
        <f t="shared" si="74"/>
        <v>218</v>
      </c>
      <c r="G244" s="107"/>
      <c r="H244" s="23"/>
      <c r="I244" s="22"/>
      <c r="J244" s="24"/>
      <c r="K244" s="52"/>
      <c r="L244" s="24"/>
      <c r="M244" s="54"/>
      <c r="N244" s="51"/>
      <c r="O244" s="52"/>
      <c r="P244" s="51"/>
      <c r="Q244" s="22"/>
      <c r="R244" s="37"/>
      <c r="S244" s="57"/>
      <c r="T244" s="20"/>
      <c r="U244" s="20"/>
      <c r="V244" s="53"/>
    </row>
    <row r="245" spans="6:22" ht="18" hidden="1" customHeight="1" x14ac:dyDescent="0.15">
      <c r="F245" s="24">
        <f t="shared" si="74"/>
        <v>219</v>
      </c>
      <c r="G245" s="22"/>
      <c r="H245" s="23"/>
      <c r="I245" s="22"/>
      <c r="J245" s="24"/>
      <c r="K245" s="52"/>
      <c r="L245" s="24"/>
      <c r="M245" s="54"/>
      <c r="N245" s="51"/>
      <c r="O245" s="52"/>
      <c r="P245" s="51"/>
      <c r="Q245" s="22"/>
      <c r="R245" s="37"/>
      <c r="S245" s="57"/>
      <c r="T245" s="20"/>
      <c r="U245" s="20"/>
      <c r="V245" s="53"/>
    </row>
    <row r="246" spans="6:22" ht="18" hidden="1" customHeight="1" x14ac:dyDescent="0.15">
      <c r="F246" s="24">
        <f t="shared" si="74"/>
        <v>220</v>
      </c>
      <c r="G246" s="107"/>
      <c r="H246" s="23"/>
      <c r="I246" s="22"/>
      <c r="J246" s="24"/>
      <c r="K246" s="52"/>
      <c r="L246" s="24"/>
      <c r="M246" s="54"/>
      <c r="N246" s="51"/>
      <c r="O246" s="52"/>
      <c r="P246" s="51"/>
      <c r="Q246" s="22"/>
      <c r="R246" s="37"/>
      <c r="S246" s="57"/>
      <c r="T246" s="20"/>
      <c r="U246" s="20"/>
      <c r="V246" s="53"/>
    </row>
    <row r="247" spans="6:22" ht="18" hidden="1" customHeight="1" x14ac:dyDescent="0.15">
      <c r="F247" s="24">
        <f t="shared" si="74"/>
        <v>221</v>
      </c>
      <c r="G247" s="22"/>
      <c r="H247" s="23"/>
      <c r="I247" s="22"/>
      <c r="J247" s="24"/>
      <c r="K247" s="52"/>
      <c r="L247" s="24"/>
      <c r="M247" s="54"/>
      <c r="N247" s="51"/>
      <c r="O247" s="52"/>
      <c r="P247" s="51"/>
      <c r="Q247" s="22"/>
      <c r="R247" s="37"/>
      <c r="S247" s="57"/>
      <c r="T247" s="20"/>
      <c r="U247" s="20"/>
      <c r="V247" s="53"/>
    </row>
    <row r="248" spans="6:22" ht="18" hidden="1" customHeight="1" x14ac:dyDescent="0.15">
      <c r="F248" s="24">
        <f t="shared" si="74"/>
        <v>222</v>
      </c>
      <c r="G248" s="23"/>
      <c r="H248" s="23"/>
      <c r="I248" s="22"/>
      <c r="J248" s="24"/>
      <c r="K248" s="52"/>
      <c r="L248" s="24"/>
      <c r="M248" s="54"/>
      <c r="N248" s="51"/>
      <c r="O248" s="52"/>
      <c r="P248" s="51"/>
      <c r="Q248" s="22"/>
      <c r="R248" s="37"/>
      <c r="S248" s="57"/>
      <c r="T248" s="20"/>
      <c r="U248" s="20"/>
      <c r="V248" s="53"/>
    </row>
    <row r="249" spans="6:22" ht="18" hidden="1" customHeight="1" x14ac:dyDescent="0.15">
      <c r="F249" s="24">
        <f t="shared" si="74"/>
        <v>223</v>
      </c>
      <c r="G249" s="22"/>
      <c r="H249" s="23"/>
      <c r="I249" s="22"/>
      <c r="J249" s="24"/>
      <c r="K249" s="52"/>
      <c r="L249" s="24"/>
      <c r="M249" s="54"/>
      <c r="N249" s="51"/>
      <c r="O249" s="52"/>
      <c r="P249" s="51"/>
      <c r="Q249" s="22"/>
      <c r="R249" s="37"/>
      <c r="S249" s="57"/>
      <c r="T249" s="20"/>
      <c r="U249" s="20"/>
      <c r="V249" s="53"/>
    </row>
    <row r="250" spans="6:22" ht="18" hidden="1" customHeight="1" x14ac:dyDescent="0.15">
      <c r="F250" s="24">
        <f t="shared" si="74"/>
        <v>224</v>
      </c>
      <c r="G250" s="22"/>
      <c r="H250" s="23"/>
      <c r="I250" s="22"/>
      <c r="J250" s="24"/>
      <c r="K250" s="52"/>
      <c r="L250" s="24"/>
      <c r="M250" s="54"/>
      <c r="N250" s="51"/>
      <c r="O250" s="52"/>
      <c r="P250" s="51"/>
      <c r="Q250" s="22"/>
      <c r="R250" s="37"/>
      <c r="S250" s="57"/>
      <c r="T250" s="20"/>
      <c r="U250" s="20"/>
      <c r="V250" s="53"/>
    </row>
    <row r="251" spans="6:22" ht="18" hidden="1" customHeight="1" x14ac:dyDescent="0.15">
      <c r="F251" s="24">
        <f t="shared" si="74"/>
        <v>225</v>
      </c>
      <c r="G251" s="22"/>
      <c r="H251" s="23"/>
      <c r="I251" s="22"/>
      <c r="J251" s="24"/>
      <c r="K251" s="52"/>
      <c r="L251" s="24"/>
      <c r="M251" s="54"/>
      <c r="N251" s="51"/>
      <c r="O251" s="52"/>
      <c r="P251" s="51"/>
      <c r="Q251" s="22"/>
      <c r="R251" s="37"/>
      <c r="S251" s="57"/>
      <c r="T251" s="20"/>
      <c r="U251" s="20"/>
      <c r="V251" s="53"/>
    </row>
    <row r="252" spans="6:22" ht="18" hidden="1" customHeight="1" x14ac:dyDescent="0.15">
      <c r="F252" s="24">
        <f t="shared" si="74"/>
        <v>226</v>
      </c>
      <c r="G252" s="22"/>
      <c r="H252" s="23"/>
      <c r="I252" s="22"/>
      <c r="J252" s="24"/>
      <c r="K252" s="52"/>
      <c r="L252" s="24"/>
      <c r="M252" s="54"/>
      <c r="N252" s="51"/>
      <c r="O252" s="52"/>
      <c r="P252" s="51"/>
      <c r="Q252" s="22"/>
      <c r="R252" s="37"/>
      <c r="S252" s="57"/>
      <c r="T252" s="20"/>
      <c r="U252" s="20"/>
      <c r="V252" s="53"/>
    </row>
    <row r="253" spans="6:22" ht="18" hidden="1" customHeight="1" x14ac:dyDescent="0.15">
      <c r="F253" s="24">
        <f t="shared" si="74"/>
        <v>227</v>
      </c>
      <c r="G253" s="22"/>
      <c r="H253" s="23"/>
      <c r="I253" s="22"/>
      <c r="J253" s="24"/>
      <c r="K253" s="52"/>
      <c r="L253" s="24"/>
      <c r="M253" s="54"/>
      <c r="N253" s="51"/>
      <c r="O253" s="52"/>
      <c r="P253" s="51"/>
      <c r="Q253" s="22"/>
      <c r="R253" s="37"/>
      <c r="S253" s="57"/>
      <c r="T253" s="20"/>
      <c r="U253" s="20"/>
      <c r="V253" s="53"/>
    </row>
    <row r="254" spans="6:22" s="34" customFormat="1" ht="18" hidden="1" customHeight="1" x14ac:dyDescent="0.15">
      <c r="F254" s="24">
        <f t="shared" si="74"/>
        <v>228</v>
      </c>
      <c r="G254" s="22"/>
      <c r="H254" s="23"/>
      <c r="I254" s="22"/>
      <c r="J254" s="24"/>
      <c r="K254" s="52"/>
      <c r="L254" s="24"/>
      <c r="M254" s="54"/>
      <c r="N254" s="51"/>
      <c r="O254" s="52"/>
      <c r="P254" s="51"/>
      <c r="Q254" s="22"/>
      <c r="R254" s="37"/>
      <c r="S254" s="57"/>
      <c r="T254" s="20"/>
      <c r="U254" s="20"/>
      <c r="V254" s="53"/>
    </row>
    <row r="255" spans="6:22" ht="18" hidden="1" customHeight="1" x14ac:dyDescent="0.15">
      <c r="F255" s="24">
        <f t="shared" si="74"/>
        <v>229</v>
      </c>
      <c r="G255" s="22"/>
      <c r="H255" s="23"/>
      <c r="I255" s="22"/>
      <c r="J255" s="24"/>
      <c r="K255" s="52"/>
      <c r="L255" s="24"/>
      <c r="M255" s="54"/>
      <c r="N255" s="51"/>
      <c r="O255" s="52"/>
      <c r="P255" s="51"/>
      <c r="Q255" s="22"/>
      <c r="R255" s="37"/>
      <c r="S255" s="57"/>
      <c r="T255" s="20"/>
      <c r="U255" s="20"/>
      <c r="V255" s="53"/>
    </row>
    <row r="256" spans="6:22" ht="18" hidden="1" customHeight="1" x14ac:dyDescent="0.15">
      <c r="F256" s="24">
        <f t="shared" si="74"/>
        <v>230</v>
      </c>
      <c r="G256" s="22"/>
      <c r="H256" s="23"/>
      <c r="I256" s="22"/>
      <c r="J256" s="24"/>
      <c r="K256" s="52"/>
      <c r="L256" s="24"/>
      <c r="M256" s="54"/>
      <c r="N256" s="51"/>
      <c r="O256" s="52"/>
      <c r="P256" s="106"/>
      <c r="Q256" s="22"/>
      <c r="R256" s="37"/>
      <c r="S256" s="57"/>
      <c r="T256" s="20"/>
      <c r="U256" s="20"/>
      <c r="V256" s="53"/>
    </row>
    <row r="257" spans="6:22" ht="18" hidden="1" customHeight="1" x14ac:dyDescent="0.15">
      <c r="F257" s="24">
        <f t="shared" si="74"/>
        <v>231</v>
      </c>
      <c r="G257" s="22"/>
      <c r="H257" s="23"/>
      <c r="I257" s="22"/>
      <c r="J257" s="24"/>
      <c r="K257" s="52"/>
      <c r="L257" s="24"/>
      <c r="M257" s="54"/>
      <c r="N257" s="51"/>
      <c r="O257" s="52"/>
      <c r="P257" s="51"/>
      <c r="Q257" s="22"/>
      <c r="R257" s="37"/>
      <c r="S257" s="57"/>
      <c r="T257" s="20"/>
      <c r="U257" s="20"/>
      <c r="V257" s="53"/>
    </row>
    <row r="258" spans="6:22" ht="18" hidden="1" customHeight="1" x14ac:dyDescent="0.15">
      <c r="F258" s="24">
        <f t="shared" si="74"/>
        <v>232</v>
      </c>
      <c r="G258" s="22"/>
      <c r="H258" s="23"/>
      <c r="I258" s="22"/>
      <c r="J258" s="24"/>
      <c r="K258" s="52"/>
      <c r="L258" s="24"/>
      <c r="M258" s="54"/>
      <c r="N258" s="51"/>
      <c r="O258" s="52"/>
      <c r="P258" s="51"/>
      <c r="Q258" s="22"/>
      <c r="R258" s="37"/>
      <c r="S258" s="57"/>
      <c r="T258" s="20"/>
      <c r="U258" s="20"/>
      <c r="V258" s="53"/>
    </row>
    <row r="259" spans="6:22" ht="18" hidden="1" customHeight="1" x14ac:dyDescent="0.15">
      <c r="F259" s="24">
        <f t="shared" si="74"/>
        <v>233</v>
      </c>
      <c r="G259" s="22"/>
      <c r="H259" s="23"/>
      <c r="I259" s="22"/>
      <c r="J259" s="24"/>
      <c r="K259" s="52"/>
      <c r="L259" s="24"/>
      <c r="M259" s="54"/>
      <c r="N259" s="51"/>
      <c r="O259" s="52"/>
      <c r="P259" s="51"/>
      <c r="Q259" s="22"/>
      <c r="R259" s="37"/>
      <c r="S259" s="57"/>
      <c r="T259" s="20"/>
      <c r="U259" s="20"/>
      <c r="V259" s="53"/>
    </row>
    <row r="260" spans="6:22" ht="18" hidden="1" customHeight="1" x14ac:dyDescent="0.15">
      <c r="F260" s="24">
        <f t="shared" si="74"/>
        <v>234</v>
      </c>
      <c r="G260" s="22"/>
      <c r="H260" s="23"/>
      <c r="I260" s="22"/>
      <c r="J260" s="24"/>
      <c r="K260" s="52"/>
      <c r="L260" s="24"/>
      <c r="M260" s="54"/>
      <c r="N260" s="51"/>
      <c r="O260" s="52"/>
      <c r="P260" s="51"/>
      <c r="Q260" s="22"/>
      <c r="R260" s="37"/>
      <c r="S260" s="57"/>
      <c r="T260" s="20"/>
      <c r="U260" s="20"/>
      <c r="V260" s="53"/>
    </row>
    <row r="261" spans="6:22" ht="18" hidden="1" customHeight="1" x14ac:dyDescent="0.15">
      <c r="F261" s="24">
        <f t="shared" si="74"/>
        <v>235</v>
      </c>
      <c r="G261" s="22"/>
      <c r="H261" s="23"/>
      <c r="I261" s="22"/>
      <c r="J261" s="24"/>
      <c r="K261" s="52"/>
      <c r="L261" s="24"/>
      <c r="M261" s="54"/>
      <c r="N261" s="51"/>
      <c r="O261" s="52"/>
      <c r="P261" s="51"/>
      <c r="Q261" s="22"/>
      <c r="R261" s="37"/>
      <c r="S261" s="57"/>
      <c r="T261" s="20"/>
      <c r="U261" s="20"/>
      <c r="V261" s="53"/>
    </row>
    <row r="262" spans="6:22" ht="18" hidden="1" customHeight="1" x14ac:dyDescent="0.15">
      <c r="F262" s="24">
        <f t="shared" si="74"/>
        <v>236</v>
      </c>
      <c r="G262" s="22"/>
      <c r="H262" s="23"/>
      <c r="I262" s="22"/>
      <c r="J262" s="24"/>
      <c r="K262" s="52"/>
      <c r="L262" s="24"/>
      <c r="M262" s="54"/>
      <c r="N262" s="51"/>
      <c r="O262" s="52"/>
      <c r="P262" s="51"/>
      <c r="Q262" s="22"/>
      <c r="R262" s="37"/>
      <c r="S262" s="57"/>
      <c r="T262" s="20"/>
      <c r="U262" s="20"/>
      <c r="V262" s="53"/>
    </row>
    <row r="263" spans="6:22" ht="18" hidden="1" customHeight="1" x14ac:dyDescent="0.15">
      <c r="F263" s="24">
        <f t="shared" si="74"/>
        <v>237</v>
      </c>
      <c r="G263" s="22"/>
      <c r="H263" s="23"/>
      <c r="I263" s="22"/>
      <c r="J263" s="24"/>
      <c r="K263" s="52"/>
      <c r="L263" s="24"/>
      <c r="M263" s="54"/>
      <c r="N263" s="51"/>
      <c r="O263" s="52"/>
      <c r="P263" s="51"/>
      <c r="Q263" s="22"/>
      <c r="R263" s="37"/>
      <c r="S263" s="57"/>
      <c r="T263" s="20"/>
      <c r="U263" s="20"/>
      <c r="V263" s="53"/>
    </row>
    <row r="264" spans="6:22" ht="18" hidden="1" customHeight="1" x14ac:dyDescent="0.15">
      <c r="F264" s="24">
        <f t="shared" si="74"/>
        <v>238</v>
      </c>
      <c r="G264" s="22"/>
      <c r="H264" s="23"/>
      <c r="I264" s="22"/>
      <c r="J264" s="24"/>
      <c r="K264" s="52"/>
      <c r="L264" s="24"/>
      <c r="M264" s="54"/>
      <c r="N264" s="51"/>
      <c r="O264" s="52"/>
      <c r="P264" s="51"/>
      <c r="Q264" s="22"/>
      <c r="R264" s="37"/>
      <c r="S264" s="57"/>
      <c r="T264" s="20"/>
      <c r="U264" s="20"/>
      <c r="V264" s="53"/>
    </row>
    <row r="265" spans="6:22" ht="18" hidden="1" customHeight="1" x14ac:dyDescent="0.15">
      <c r="F265" s="24">
        <f t="shared" si="74"/>
        <v>239</v>
      </c>
      <c r="G265" s="22"/>
      <c r="H265" s="23"/>
      <c r="I265" s="22"/>
      <c r="J265" s="24"/>
      <c r="K265" s="92"/>
      <c r="L265" s="24"/>
      <c r="M265" s="54"/>
      <c r="N265" s="51"/>
      <c r="O265" s="52"/>
      <c r="P265" s="51"/>
      <c r="Q265" s="22"/>
      <c r="R265" s="37"/>
      <c r="S265" s="57"/>
      <c r="T265" s="20"/>
      <c r="U265" s="20"/>
      <c r="V265" s="53"/>
    </row>
    <row r="266" spans="6:22" ht="18" hidden="1" customHeight="1" x14ac:dyDescent="0.15">
      <c r="F266" s="24">
        <f t="shared" si="74"/>
        <v>240</v>
      </c>
      <c r="G266" s="22"/>
      <c r="H266" s="23"/>
      <c r="I266" s="22"/>
      <c r="J266" s="24"/>
      <c r="K266" s="52"/>
      <c r="L266" s="24"/>
      <c r="M266" s="54"/>
      <c r="N266" s="51"/>
      <c r="O266" s="52"/>
      <c r="P266" s="51"/>
      <c r="Q266" s="22"/>
      <c r="R266" s="37"/>
      <c r="S266" s="57"/>
      <c r="T266" s="20"/>
      <c r="U266" s="20"/>
      <c r="V266" s="53"/>
    </row>
    <row r="267" spans="6:22" ht="18" hidden="1" customHeight="1" x14ac:dyDescent="0.15">
      <c r="F267" s="24">
        <f t="shared" si="74"/>
        <v>241</v>
      </c>
      <c r="G267" s="22"/>
      <c r="H267" s="23"/>
      <c r="I267" s="22"/>
      <c r="J267" s="24"/>
      <c r="K267" s="52"/>
      <c r="L267" s="24"/>
      <c r="M267" s="54"/>
      <c r="N267" s="51"/>
      <c r="O267" s="52"/>
      <c r="P267" s="51"/>
      <c r="Q267" s="22"/>
      <c r="R267" s="37"/>
      <c r="S267" s="57"/>
      <c r="T267" s="20"/>
      <c r="U267" s="20"/>
      <c r="V267" s="53"/>
    </row>
    <row r="268" spans="6:22" ht="18" hidden="1" customHeight="1" x14ac:dyDescent="0.15">
      <c r="F268" s="24">
        <f t="shared" si="74"/>
        <v>242</v>
      </c>
      <c r="G268" s="107"/>
      <c r="H268" s="23"/>
      <c r="I268" s="22"/>
      <c r="J268" s="24"/>
      <c r="K268" s="52"/>
      <c r="L268" s="24"/>
      <c r="M268" s="54"/>
      <c r="N268" s="51"/>
      <c r="O268" s="52"/>
      <c r="P268" s="52"/>
      <c r="Q268" s="109"/>
      <c r="R268" s="37"/>
      <c r="S268" s="57"/>
      <c r="T268" s="20"/>
      <c r="U268" s="20"/>
      <c r="V268" s="53"/>
    </row>
    <row r="269" spans="6:22" ht="18" hidden="1" customHeight="1" x14ac:dyDescent="0.15">
      <c r="F269" s="24">
        <f t="shared" si="74"/>
        <v>243</v>
      </c>
      <c r="G269" s="107"/>
      <c r="H269" s="23"/>
      <c r="I269" s="22"/>
      <c r="J269" s="24"/>
      <c r="K269" s="52"/>
      <c r="L269" s="24"/>
      <c r="M269" s="54"/>
      <c r="N269" s="51"/>
      <c r="O269" s="52"/>
      <c r="P269" s="52"/>
      <c r="Q269" s="109"/>
      <c r="R269" s="37"/>
      <c r="S269" s="57"/>
      <c r="T269" s="20"/>
      <c r="U269" s="20"/>
      <c r="V269" s="53"/>
    </row>
    <row r="270" spans="6:22" ht="18" hidden="1" customHeight="1" x14ac:dyDescent="0.15">
      <c r="F270" s="24">
        <f t="shared" si="74"/>
        <v>244</v>
      </c>
      <c r="G270" s="107"/>
      <c r="H270" s="23"/>
      <c r="I270" s="22"/>
      <c r="J270" s="24"/>
      <c r="K270" s="52"/>
      <c r="L270" s="24"/>
      <c r="M270" s="54"/>
      <c r="N270" s="51"/>
      <c r="O270" s="52"/>
      <c r="P270" s="51"/>
      <c r="Q270" s="22"/>
      <c r="R270" s="37"/>
      <c r="S270" s="57"/>
      <c r="T270" s="20"/>
      <c r="U270" s="20"/>
      <c r="V270" s="53"/>
    </row>
    <row r="271" spans="6:22" ht="18" hidden="1" customHeight="1" x14ac:dyDescent="0.15">
      <c r="F271" s="24">
        <f t="shared" si="74"/>
        <v>245</v>
      </c>
      <c r="G271" s="22"/>
      <c r="H271" s="23"/>
      <c r="I271" s="22"/>
      <c r="J271" s="24"/>
      <c r="K271" s="52"/>
      <c r="L271" s="24"/>
      <c r="M271" s="54"/>
      <c r="N271" s="51"/>
      <c r="O271" s="52"/>
      <c r="P271" s="51"/>
      <c r="Q271" s="22"/>
      <c r="R271" s="37"/>
      <c r="S271" s="57"/>
      <c r="T271" s="20"/>
      <c r="U271" s="20"/>
      <c r="V271" s="53"/>
    </row>
    <row r="272" spans="6:22" ht="18" hidden="1" customHeight="1" x14ac:dyDescent="0.15">
      <c r="F272" s="24">
        <f t="shared" si="74"/>
        <v>246</v>
      </c>
      <c r="G272" s="22"/>
      <c r="H272" s="23"/>
      <c r="I272" s="22"/>
      <c r="J272" s="24"/>
      <c r="K272" s="52"/>
      <c r="L272" s="24"/>
      <c r="M272" s="54"/>
      <c r="N272" s="51"/>
      <c r="O272" s="52"/>
      <c r="P272" s="51"/>
      <c r="Q272" s="22"/>
      <c r="R272" s="37"/>
      <c r="S272" s="57"/>
      <c r="T272" s="20"/>
      <c r="U272" s="20"/>
      <c r="V272" s="53"/>
    </row>
    <row r="273" spans="6:22" ht="18" hidden="1" customHeight="1" x14ac:dyDescent="0.15">
      <c r="F273" s="24">
        <f t="shared" si="74"/>
        <v>247</v>
      </c>
      <c r="G273" s="22"/>
      <c r="H273" s="23"/>
      <c r="I273" s="22"/>
      <c r="J273" s="24"/>
      <c r="K273" s="52"/>
      <c r="L273" s="24"/>
      <c r="M273" s="54"/>
      <c r="N273" s="51"/>
      <c r="O273" s="52"/>
      <c r="P273" s="51"/>
      <c r="Q273" s="22"/>
      <c r="R273" s="37"/>
      <c r="S273" s="57"/>
      <c r="T273" s="20"/>
      <c r="U273" s="20"/>
      <c r="V273" s="53"/>
    </row>
    <row r="274" spans="6:22" ht="18" hidden="1" customHeight="1" x14ac:dyDescent="0.15">
      <c r="F274" s="24">
        <f t="shared" si="74"/>
        <v>248</v>
      </c>
      <c r="G274" s="22"/>
      <c r="H274" s="23"/>
      <c r="I274" s="22"/>
      <c r="J274" s="24"/>
      <c r="K274" s="52"/>
      <c r="L274" s="24"/>
      <c r="M274" s="54"/>
      <c r="N274" s="51"/>
      <c r="O274" s="52"/>
      <c r="P274" s="51"/>
      <c r="Q274" s="22"/>
      <c r="R274" s="37"/>
      <c r="S274" s="57"/>
      <c r="T274" s="20"/>
      <c r="U274" s="20"/>
      <c r="V274" s="53"/>
    </row>
    <row r="275" spans="6:22" ht="18" hidden="1" customHeight="1" x14ac:dyDescent="0.15">
      <c r="F275" s="24">
        <f t="shared" si="74"/>
        <v>249</v>
      </c>
      <c r="G275" s="23"/>
      <c r="H275" s="23"/>
      <c r="I275" s="22"/>
      <c r="J275" s="24"/>
      <c r="K275" s="52"/>
      <c r="L275" s="24"/>
      <c r="M275" s="54"/>
      <c r="N275" s="51"/>
      <c r="O275" s="52"/>
      <c r="P275" s="51"/>
      <c r="Q275" s="22"/>
      <c r="R275" s="37"/>
      <c r="S275" s="57"/>
      <c r="T275" s="20"/>
      <c r="U275" s="20"/>
      <c r="V275" s="53"/>
    </row>
    <row r="276" spans="6:22" ht="18" hidden="1" customHeight="1" x14ac:dyDescent="0.15">
      <c r="F276" s="24">
        <f t="shared" si="74"/>
        <v>250</v>
      </c>
      <c r="G276" s="107"/>
      <c r="H276" s="23"/>
      <c r="I276" s="22"/>
      <c r="J276" s="24"/>
      <c r="K276" s="52"/>
      <c r="L276" s="24"/>
      <c r="M276" s="54"/>
      <c r="N276" s="51"/>
      <c r="O276" s="52"/>
      <c r="P276" s="52"/>
      <c r="Q276" s="109"/>
      <c r="R276" s="37"/>
      <c r="S276" s="57"/>
      <c r="T276" s="20"/>
      <c r="U276" s="20"/>
      <c r="V276" s="53"/>
    </row>
    <row r="277" spans="6:22" ht="18" hidden="1" customHeight="1" x14ac:dyDescent="0.15">
      <c r="F277" s="24">
        <f t="shared" si="74"/>
        <v>251</v>
      </c>
      <c r="G277" s="107"/>
      <c r="H277" s="23"/>
      <c r="I277" s="22"/>
      <c r="J277" s="24"/>
      <c r="K277" s="52"/>
      <c r="L277" s="24"/>
      <c r="M277" s="54"/>
      <c r="N277" s="51"/>
      <c r="O277" s="52"/>
      <c r="P277" s="51"/>
      <c r="Q277" s="22"/>
      <c r="R277" s="37"/>
      <c r="S277" s="57"/>
      <c r="T277" s="20"/>
      <c r="U277" s="20"/>
      <c r="V277" s="53"/>
    </row>
    <row r="278" spans="6:22" ht="18" hidden="1" customHeight="1" x14ac:dyDescent="0.15">
      <c r="F278" s="24">
        <f t="shared" si="74"/>
        <v>252</v>
      </c>
      <c r="G278" s="22"/>
      <c r="H278" s="23"/>
      <c r="I278" s="22"/>
      <c r="J278" s="24"/>
      <c r="K278" s="52"/>
      <c r="L278" s="24"/>
      <c r="M278" s="54"/>
      <c r="N278" s="51"/>
      <c r="O278" s="52"/>
      <c r="P278" s="51"/>
      <c r="Q278" s="22"/>
      <c r="R278" s="37"/>
      <c r="S278" s="57"/>
      <c r="T278" s="20"/>
      <c r="U278" s="20"/>
      <c r="V278" s="53"/>
    </row>
    <row r="279" spans="6:22" ht="18" hidden="1" customHeight="1" x14ac:dyDescent="0.15">
      <c r="F279" s="24">
        <f t="shared" si="74"/>
        <v>253</v>
      </c>
      <c r="G279" s="23"/>
      <c r="H279" s="23"/>
      <c r="I279" s="22"/>
      <c r="J279" s="24"/>
      <c r="K279" s="52"/>
      <c r="L279" s="24"/>
      <c r="M279" s="54"/>
      <c r="N279" s="51"/>
      <c r="O279" s="52"/>
      <c r="P279" s="51"/>
      <c r="Q279" s="22"/>
      <c r="R279" s="37"/>
      <c r="S279" s="57"/>
      <c r="T279" s="20"/>
      <c r="U279" s="20"/>
      <c r="V279" s="53"/>
    </row>
    <row r="280" spans="6:22" ht="18" hidden="1" customHeight="1" x14ac:dyDescent="0.15">
      <c r="F280" s="24">
        <f t="shared" si="74"/>
        <v>254</v>
      </c>
      <c r="G280" s="22"/>
      <c r="H280" s="23"/>
      <c r="I280" s="22"/>
      <c r="J280" s="24"/>
      <c r="K280" s="52"/>
      <c r="L280" s="24"/>
      <c r="M280" s="54"/>
      <c r="N280" s="51"/>
      <c r="O280" s="52"/>
      <c r="P280" s="51"/>
      <c r="Q280" s="22"/>
      <c r="R280" s="37"/>
      <c r="S280" s="57"/>
      <c r="T280" s="20"/>
      <c r="U280" s="20"/>
      <c r="V280" s="65"/>
    </row>
    <row r="281" spans="6:22" ht="18" hidden="1" customHeight="1" x14ac:dyDescent="0.15">
      <c r="F281" s="24">
        <f t="shared" si="74"/>
        <v>255</v>
      </c>
      <c r="G281" s="107"/>
      <c r="H281" s="23"/>
      <c r="I281" s="22"/>
      <c r="J281" s="24"/>
      <c r="K281" s="52"/>
      <c r="L281" s="24"/>
      <c r="M281" s="54"/>
      <c r="N281" s="51"/>
      <c r="O281" s="52"/>
      <c r="P281" s="51"/>
      <c r="Q281" s="22"/>
      <c r="R281" s="37"/>
      <c r="S281" s="57"/>
      <c r="T281" s="20"/>
      <c r="U281" s="20"/>
      <c r="V281" s="65"/>
    </row>
    <row r="282" spans="6:22" ht="18" hidden="1" customHeight="1" x14ac:dyDescent="0.15">
      <c r="F282" s="24">
        <f t="shared" si="74"/>
        <v>256</v>
      </c>
      <c r="G282" s="22"/>
      <c r="H282" s="23"/>
      <c r="I282" s="22"/>
      <c r="J282" s="24"/>
      <c r="K282" s="52"/>
      <c r="L282" s="24"/>
      <c r="M282" s="54"/>
      <c r="N282" s="51"/>
      <c r="O282" s="52"/>
      <c r="P282" s="51"/>
      <c r="Q282" s="22"/>
      <c r="R282" s="37"/>
      <c r="S282" s="57"/>
      <c r="T282" s="20"/>
      <c r="U282" s="20"/>
      <c r="V282" s="65"/>
    </row>
    <row r="283" spans="6:22" ht="18" hidden="1" customHeight="1" x14ac:dyDescent="0.15">
      <c r="F283" s="24">
        <f t="shared" ref="F283:F319" si="75">F282+1</f>
        <v>257</v>
      </c>
      <c r="G283" s="22"/>
      <c r="H283" s="23"/>
      <c r="I283" s="22"/>
      <c r="J283" s="24"/>
      <c r="K283" s="52"/>
      <c r="L283" s="24"/>
      <c r="M283" s="54"/>
      <c r="N283" s="51"/>
      <c r="O283" s="52"/>
      <c r="P283" s="51"/>
      <c r="Q283" s="22"/>
      <c r="R283" s="37"/>
      <c r="S283" s="57"/>
      <c r="T283" s="20"/>
      <c r="U283" s="20"/>
      <c r="V283" s="65"/>
    </row>
    <row r="284" spans="6:22" ht="18" hidden="1" customHeight="1" x14ac:dyDescent="0.15">
      <c r="F284" s="24">
        <f t="shared" si="75"/>
        <v>258</v>
      </c>
      <c r="G284" s="22"/>
      <c r="H284" s="23"/>
      <c r="I284" s="22"/>
      <c r="J284" s="24"/>
      <c r="K284" s="92"/>
      <c r="L284" s="24"/>
      <c r="M284" s="54"/>
      <c r="N284" s="51"/>
      <c r="O284" s="52"/>
      <c r="P284" s="51"/>
      <c r="Q284" s="22"/>
      <c r="R284" s="37"/>
      <c r="S284" s="57"/>
      <c r="T284" s="20"/>
      <c r="U284" s="20"/>
      <c r="V284" s="65"/>
    </row>
    <row r="285" spans="6:22" ht="18" hidden="1" customHeight="1" x14ac:dyDescent="0.15">
      <c r="F285" s="24">
        <f t="shared" si="75"/>
        <v>259</v>
      </c>
      <c r="G285" s="22"/>
      <c r="H285" s="23"/>
      <c r="I285" s="22"/>
      <c r="J285" s="24"/>
      <c r="K285" s="52"/>
      <c r="L285" s="24"/>
      <c r="M285" s="54"/>
      <c r="N285" s="51"/>
      <c r="O285" s="52"/>
      <c r="P285" s="51"/>
      <c r="Q285" s="22"/>
      <c r="R285" s="37"/>
      <c r="S285" s="57"/>
      <c r="T285" s="20"/>
      <c r="U285" s="20"/>
      <c r="V285" s="65"/>
    </row>
    <row r="286" spans="6:22" ht="18" hidden="1" customHeight="1" x14ac:dyDescent="0.15">
      <c r="F286" s="24">
        <f t="shared" si="75"/>
        <v>260</v>
      </c>
      <c r="G286" s="22"/>
      <c r="H286" s="23"/>
      <c r="I286" s="22"/>
      <c r="J286" s="24"/>
      <c r="K286" s="52"/>
      <c r="L286" s="24"/>
      <c r="M286" s="54"/>
      <c r="N286" s="51"/>
      <c r="O286" s="52"/>
      <c r="P286" s="51"/>
      <c r="Q286" s="22"/>
      <c r="R286" s="37"/>
      <c r="S286" s="57"/>
      <c r="T286" s="20"/>
      <c r="U286" s="20"/>
      <c r="V286" s="65"/>
    </row>
    <row r="287" spans="6:22" ht="18" hidden="1" customHeight="1" x14ac:dyDescent="0.15">
      <c r="F287" s="24">
        <f t="shared" si="75"/>
        <v>261</v>
      </c>
      <c r="G287" s="22"/>
      <c r="H287" s="23"/>
      <c r="I287" s="22"/>
      <c r="J287" s="24"/>
      <c r="K287" s="52"/>
      <c r="L287" s="24"/>
      <c r="M287" s="54"/>
      <c r="N287" s="51"/>
      <c r="O287" s="52"/>
      <c r="P287" s="51"/>
      <c r="Q287" s="22"/>
      <c r="R287" s="37"/>
      <c r="S287" s="57"/>
      <c r="T287" s="20"/>
      <c r="U287" s="20"/>
      <c r="V287" s="65"/>
    </row>
    <row r="288" spans="6:22" ht="18" hidden="1" customHeight="1" x14ac:dyDescent="0.15">
      <c r="F288" s="24">
        <f t="shared" si="75"/>
        <v>262</v>
      </c>
      <c r="G288" s="22"/>
      <c r="H288" s="23"/>
      <c r="I288" s="22"/>
      <c r="J288" s="24"/>
      <c r="K288" s="52"/>
      <c r="L288" s="24"/>
      <c r="M288" s="54"/>
      <c r="N288" s="51"/>
      <c r="O288" s="52"/>
      <c r="P288" s="51"/>
      <c r="Q288" s="22"/>
      <c r="R288" s="37"/>
      <c r="S288" s="57"/>
      <c r="T288" s="20"/>
      <c r="U288" s="20"/>
      <c r="V288" s="65"/>
    </row>
    <row r="289" spans="6:22" ht="18" hidden="1" customHeight="1" x14ac:dyDescent="0.15">
      <c r="F289" s="24">
        <f t="shared" si="75"/>
        <v>263</v>
      </c>
      <c r="G289" s="22"/>
      <c r="H289" s="23"/>
      <c r="I289" s="22"/>
      <c r="J289" s="24"/>
      <c r="K289" s="52"/>
      <c r="L289" s="24"/>
      <c r="M289" s="54"/>
      <c r="N289" s="51"/>
      <c r="O289" s="52"/>
      <c r="P289" s="51"/>
      <c r="Q289" s="22"/>
      <c r="R289" s="37"/>
      <c r="S289" s="57"/>
      <c r="T289" s="20"/>
      <c r="U289" s="20"/>
      <c r="V289" s="65"/>
    </row>
    <row r="290" spans="6:22" ht="18" hidden="1" customHeight="1" x14ac:dyDescent="0.15">
      <c r="F290" s="24">
        <f t="shared" si="75"/>
        <v>264</v>
      </c>
      <c r="G290" s="22"/>
      <c r="H290" s="23"/>
      <c r="I290" s="22"/>
      <c r="J290" s="24"/>
      <c r="K290" s="52"/>
      <c r="L290" s="24"/>
      <c r="M290" s="54"/>
      <c r="N290" s="51"/>
      <c r="O290" s="52"/>
      <c r="P290" s="51"/>
      <c r="Q290" s="22"/>
      <c r="R290" s="37"/>
      <c r="S290" s="57"/>
      <c r="T290" s="20"/>
      <c r="U290" s="20"/>
      <c r="V290" s="65"/>
    </row>
    <row r="291" spans="6:22" ht="18" hidden="1" customHeight="1" x14ac:dyDescent="0.15">
      <c r="F291" s="24">
        <f t="shared" si="75"/>
        <v>265</v>
      </c>
      <c r="G291" s="22"/>
      <c r="H291" s="23"/>
      <c r="I291" s="22"/>
      <c r="J291" s="24"/>
      <c r="K291" s="52"/>
      <c r="L291" s="24"/>
      <c r="M291" s="54"/>
      <c r="N291" s="51"/>
      <c r="O291" s="52"/>
      <c r="P291" s="51"/>
      <c r="Q291" s="22"/>
      <c r="R291" s="37"/>
      <c r="S291" s="57"/>
      <c r="T291" s="20"/>
      <c r="U291" s="20"/>
      <c r="V291" s="65"/>
    </row>
    <row r="292" spans="6:22" ht="18" hidden="1" customHeight="1" x14ac:dyDescent="0.15">
      <c r="F292" s="24">
        <f t="shared" si="75"/>
        <v>266</v>
      </c>
      <c r="G292" s="22"/>
      <c r="H292" s="23"/>
      <c r="I292" s="22"/>
      <c r="J292" s="24"/>
      <c r="K292" s="52"/>
      <c r="L292" s="24"/>
      <c r="M292" s="54"/>
      <c r="N292" s="51"/>
      <c r="O292" s="52"/>
      <c r="P292" s="51"/>
      <c r="Q292" s="22"/>
      <c r="R292" s="62"/>
      <c r="S292" s="57"/>
      <c r="T292" s="20"/>
      <c r="U292" s="20"/>
      <c r="V292" s="65"/>
    </row>
    <row r="293" spans="6:22" ht="18" hidden="1" customHeight="1" x14ac:dyDescent="0.15">
      <c r="F293" s="24">
        <f t="shared" si="75"/>
        <v>267</v>
      </c>
      <c r="G293" s="22"/>
      <c r="H293" s="23"/>
      <c r="I293" s="22"/>
      <c r="J293" s="24"/>
      <c r="K293" s="52"/>
      <c r="L293" s="24"/>
      <c r="M293" s="54"/>
      <c r="N293" s="51"/>
      <c r="O293" s="52"/>
      <c r="P293" s="51"/>
      <c r="Q293" s="22"/>
      <c r="R293" s="37"/>
      <c r="S293" s="57"/>
      <c r="T293" s="20"/>
      <c r="U293" s="20"/>
      <c r="V293" s="65"/>
    </row>
    <row r="294" spans="6:22" ht="18" hidden="1" customHeight="1" x14ac:dyDescent="0.15">
      <c r="F294" s="24">
        <f t="shared" si="75"/>
        <v>268</v>
      </c>
      <c r="G294" s="22"/>
      <c r="H294" s="23"/>
      <c r="I294" s="22"/>
      <c r="J294" s="24"/>
      <c r="K294" s="52"/>
      <c r="L294" s="24"/>
      <c r="M294" s="54"/>
      <c r="N294" s="51"/>
      <c r="O294" s="52"/>
      <c r="P294" s="51"/>
      <c r="Q294" s="22"/>
      <c r="R294" s="37"/>
      <c r="S294" s="57"/>
      <c r="T294" s="20"/>
      <c r="U294" s="20"/>
      <c r="V294" s="65"/>
    </row>
    <row r="295" spans="6:22" ht="18" hidden="1" customHeight="1" x14ac:dyDescent="0.15">
      <c r="F295" s="24">
        <f t="shared" si="75"/>
        <v>269</v>
      </c>
      <c r="G295" s="22"/>
      <c r="H295" s="23"/>
      <c r="I295" s="22"/>
      <c r="J295" s="24"/>
      <c r="K295" s="52"/>
      <c r="L295" s="24"/>
      <c r="M295" s="54"/>
      <c r="N295" s="51"/>
      <c r="O295" s="52"/>
      <c r="P295" s="51"/>
      <c r="Q295" s="22"/>
      <c r="R295" s="37"/>
      <c r="S295" s="57"/>
      <c r="T295" s="20"/>
      <c r="U295" s="20"/>
      <c r="V295" s="65"/>
    </row>
    <row r="296" spans="6:22" ht="18" hidden="1" customHeight="1" x14ac:dyDescent="0.15">
      <c r="F296" s="24">
        <f t="shared" si="75"/>
        <v>270</v>
      </c>
      <c r="G296" s="22"/>
      <c r="H296" s="23"/>
      <c r="I296" s="22"/>
      <c r="J296" s="24"/>
      <c r="K296" s="52"/>
      <c r="L296" s="24"/>
      <c r="M296" s="54"/>
      <c r="N296" s="51"/>
      <c r="O296" s="52"/>
      <c r="P296" s="51"/>
      <c r="Q296" s="22"/>
      <c r="R296" s="37"/>
      <c r="S296" s="57"/>
      <c r="T296" s="20"/>
      <c r="U296" s="20"/>
      <c r="V296" s="65"/>
    </row>
    <row r="297" spans="6:22" ht="18" hidden="1" customHeight="1" x14ac:dyDescent="0.15">
      <c r="F297" s="24">
        <f t="shared" si="75"/>
        <v>271</v>
      </c>
      <c r="G297" s="22"/>
      <c r="H297" s="23"/>
      <c r="I297" s="22"/>
      <c r="J297" s="24"/>
      <c r="K297" s="52"/>
      <c r="L297" s="24"/>
      <c r="M297" s="54"/>
      <c r="N297" s="51"/>
      <c r="O297" s="52"/>
      <c r="P297" s="51"/>
      <c r="Q297" s="22"/>
      <c r="R297" s="37"/>
      <c r="S297" s="57"/>
      <c r="T297" s="20"/>
      <c r="U297" s="20"/>
      <c r="V297" s="65"/>
    </row>
    <row r="298" spans="6:22" ht="18" hidden="1" customHeight="1" x14ac:dyDescent="0.15">
      <c r="F298" s="24">
        <f t="shared" si="75"/>
        <v>272</v>
      </c>
      <c r="G298" s="22"/>
      <c r="H298" s="23"/>
      <c r="I298" s="22"/>
      <c r="J298" s="24"/>
      <c r="K298" s="52"/>
      <c r="L298" s="24"/>
      <c r="M298" s="54"/>
      <c r="N298" s="51"/>
      <c r="O298" s="52"/>
      <c r="P298" s="51"/>
      <c r="Q298" s="22"/>
      <c r="R298" s="37"/>
      <c r="S298" s="57"/>
      <c r="T298" s="20"/>
      <c r="U298" s="20"/>
      <c r="V298" s="65"/>
    </row>
    <row r="299" spans="6:22" ht="18" hidden="1" customHeight="1" x14ac:dyDescent="0.15">
      <c r="F299" s="24">
        <f t="shared" si="75"/>
        <v>273</v>
      </c>
      <c r="G299" s="22"/>
      <c r="H299" s="23"/>
      <c r="I299" s="22"/>
      <c r="J299" s="24"/>
      <c r="K299" s="52"/>
      <c r="L299" s="24"/>
      <c r="M299" s="54"/>
      <c r="N299" s="51"/>
      <c r="O299" s="52"/>
      <c r="P299" s="51"/>
      <c r="Q299" s="22"/>
      <c r="R299" s="37"/>
      <c r="S299" s="57"/>
      <c r="T299" s="20"/>
      <c r="U299" s="20"/>
      <c r="V299" s="65"/>
    </row>
    <row r="300" spans="6:22" ht="18" hidden="1" customHeight="1" x14ac:dyDescent="0.15">
      <c r="F300" s="24">
        <f t="shared" si="75"/>
        <v>274</v>
      </c>
      <c r="G300" s="22"/>
      <c r="H300" s="23"/>
      <c r="I300" s="22"/>
      <c r="J300" s="24"/>
      <c r="K300" s="52"/>
      <c r="L300" s="24"/>
      <c r="M300" s="54"/>
      <c r="N300" s="51"/>
      <c r="O300" s="52"/>
      <c r="P300" s="51"/>
      <c r="Q300" s="22"/>
      <c r="R300" s="37"/>
      <c r="S300" s="57"/>
      <c r="T300" s="20"/>
      <c r="U300" s="20"/>
      <c r="V300" s="65"/>
    </row>
    <row r="301" spans="6:22" ht="18" hidden="1" customHeight="1" x14ac:dyDescent="0.15">
      <c r="F301" s="24">
        <f t="shared" si="75"/>
        <v>275</v>
      </c>
      <c r="G301" s="107"/>
      <c r="H301" s="23"/>
      <c r="I301" s="22"/>
      <c r="J301" s="24"/>
      <c r="K301" s="52"/>
      <c r="L301" s="24"/>
      <c r="M301" s="54"/>
      <c r="N301" s="51"/>
      <c r="O301" s="52"/>
      <c r="P301" s="51"/>
      <c r="Q301" s="22"/>
      <c r="R301" s="37"/>
      <c r="S301" s="57"/>
      <c r="T301" s="20"/>
      <c r="U301" s="20"/>
      <c r="V301" s="65"/>
    </row>
    <row r="302" spans="6:22" ht="18" hidden="1" customHeight="1" x14ac:dyDescent="0.15">
      <c r="F302" s="24">
        <f t="shared" si="75"/>
        <v>276</v>
      </c>
      <c r="G302" s="22"/>
      <c r="H302" s="23"/>
      <c r="I302" s="22"/>
      <c r="J302" s="24"/>
      <c r="K302" s="52"/>
      <c r="L302" s="24"/>
      <c r="M302" s="54"/>
      <c r="N302" s="51"/>
      <c r="O302" s="52"/>
      <c r="P302" s="51"/>
      <c r="Q302" s="22"/>
      <c r="R302" s="37"/>
      <c r="S302" s="57"/>
      <c r="T302" s="20"/>
      <c r="U302" s="20"/>
      <c r="V302" s="65"/>
    </row>
    <row r="303" spans="6:22" ht="18" hidden="1" customHeight="1" x14ac:dyDescent="0.15">
      <c r="F303" s="24">
        <f t="shared" si="75"/>
        <v>277</v>
      </c>
      <c r="G303" s="107"/>
      <c r="H303" s="23"/>
      <c r="I303" s="22"/>
      <c r="J303" s="24"/>
      <c r="K303" s="52"/>
      <c r="L303" s="24"/>
      <c r="M303" s="54"/>
      <c r="N303" s="51"/>
      <c r="O303" s="52"/>
      <c r="P303" s="51"/>
      <c r="Q303" s="22"/>
      <c r="R303" s="37"/>
      <c r="S303" s="57"/>
      <c r="T303" s="20"/>
      <c r="U303" s="20"/>
      <c r="V303" s="65"/>
    </row>
    <row r="304" spans="6:22" ht="18" hidden="1" customHeight="1" x14ac:dyDescent="0.15">
      <c r="F304" s="24">
        <f t="shared" si="75"/>
        <v>278</v>
      </c>
      <c r="G304" s="107"/>
      <c r="H304" s="23"/>
      <c r="I304" s="22"/>
      <c r="J304" s="24"/>
      <c r="K304" s="52"/>
      <c r="L304" s="24"/>
      <c r="M304" s="54"/>
      <c r="N304" s="51"/>
      <c r="O304" s="52"/>
      <c r="P304" s="51"/>
      <c r="Q304" s="22"/>
      <c r="R304" s="37"/>
      <c r="S304" s="57"/>
      <c r="T304" s="20"/>
      <c r="U304" s="20"/>
      <c r="V304" s="65"/>
    </row>
    <row r="305" spans="6:22" ht="18" hidden="1" customHeight="1" x14ac:dyDescent="0.15">
      <c r="F305" s="24">
        <f t="shared" si="75"/>
        <v>279</v>
      </c>
      <c r="G305" s="22"/>
      <c r="H305" s="23"/>
      <c r="I305" s="22"/>
      <c r="J305" s="24"/>
      <c r="K305" s="52"/>
      <c r="L305" s="24"/>
      <c r="M305" s="54"/>
      <c r="N305" s="51"/>
      <c r="O305" s="52"/>
      <c r="P305" s="51"/>
      <c r="Q305" s="22"/>
      <c r="R305" s="37"/>
      <c r="S305" s="57"/>
      <c r="T305" s="20"/>
      <c r="U305" s="20"/>
      <c r="V305" s="65"/>
    </row>
    <row r="306" spans="6:22" ht="18" hidden="1" customHeight="1" x14ac:dyDescent="0.15">
      <c r="F306" s="24">
        <f t="shared" si="75"/>
        <v>280</v>
      </c>
      <c r="G306" s="22"/>
      <c r="H306" s="23"/>
      <c r="I306" s="22"/>
      <c r="J306" s="24"/>
      <c r="K306" s="52"/>
      <c r="L306" s="24"/>
      <c r="M306" s="54"/>
      <c r="N306" s="51"/>
      <c r="O306" s="52"/>
      <c r="P306" s="51"/>
      <c r="Q306" s="22"/>
      <c r="R306" s="37"/>
      <c r="S306" s="57"/>
      <c r="T306" s="20"/>
      <c r="U306" s="20"/>
      <c r="V306" s="65"/>
    </row>
    <row r="307" spans="6:22" ht="18" hidden="1" customHeight="1" x14ac:dyDescent="0.15">
      <c r="F307" s="24">
        <f t="shared" si="75"/>
        <v>281</v>
      </c>
      <c r="G307" s="22"/>
      <c r="H307" s="23"/>
      <c r="I307" s="22"/>
      <c r="J307" s="24"/>
      <c r="K307" s="52"/>
      <c r="L307" s="24"/>
      <c r="M307" s="54"/>
      <c r="N307" s="51"/>
      <c r="O307" s="52"/>
      <c r="P307" s="51"/>
      <c r="Q307" s="22"/>
      <c r="R307" s="37"/>
      <c r="S307" s="57"/>
      <c r="T307" s="20"/>
      <c r="U307" s="20"/>
      <c r="V307" s="65"/>
    </row>
    <row r="308" spans="6:22" ht="18" hidden="1" customHeight="1" x14ac:dyDescent="0.15">
      <c r="F308" s="24">
        <f t="shared" si="75"/>
        <v>282</v>
      </c>
      <c r="G308" s="22"/>
      <c r="H308" s="23"/>
      <c r="I308" s="22"/>
      <c r="J308" s="24"/>
      <c r="K308" s="52"/>
      <c r="L308" s="24"/>
      <c r="M308" s="54"/>
      <c r="N308" s="51"/>
      <c r="O308" s="52"/>
      <c r="P308" s="51"/>
      <c r="Q308" s="22"/>
      <c r="R308" s="37"/>
      <c r="S308" s="57"/>
      <c r="T308" s="20"/>
      <c r="U308" s="20"/>
      <c r="V308" s="65"/>
    </row>
    <row r="309" spans="6:22" ht="18" hidden="1" customHeight="1" x14ac:dyDescent="0.15">
      <c r="F309" s="24">
        <f t="shared" si="75"/>
        <v>283</v>
      </c>
      <c r="G309" s="22"/>
      <c r="H309" s="23"/>
      <c r="I309" s="22"/>
      <c r="J309" s="24"/>
      <c r="K309" s="52"/>
      <c r="L309" s="24"/>
      <c r="M309" s="54"/>
      <c r="N309" s="51"/>
      <c r="O309" s="52"/>
      <c r="P309" s="51"/>
      <c r="Q309" s="22"/>
      <c r="R309" s="37"/>
      <c r="S309" s="57"/>
      <c r="T309" s="20"/>
      <c r="U309" s="20"/>
      <c r="V309" s="65"/>
    </row>
    <row r="310" spans="6:22" ht="18" hidden="1" customHeight="1" x14ac:dyDescent="0.15">
      <c r="F310" s="24">
        <f t="shared" si="75"/>
        <v>284</v>
      </c>
      <c r="G310" s="22"/>
      <c r="H310" s="23"/>
      <c r="I310" s="22"/>
      <c r="J310" s="24"/>
      <c r="K310" s="52"/>
      <c r="L310" s="24"/>
      <c r="M310" s="54"/>
      <c r="N310" s="51"/>
      <c r="O310" s="52"/>
      <c r="P310" s="51"/>
      <c r="Q310" s="22"/>
      <c r="R310" s="37"/>
      <c r="S310" s="57"/>
      <c r="T310" s="20"/>
      <c r="U310" s="20"/>
      <c r="V310" s="65"/>
    </row>
    <row r="311" spans="6:22" ht="18" hidden="1" customHeight="1" x14ac:dyDescent="0.15">
      <c r="F311" s="24">
        <f t="shared" si="75"/>
        <v>285</v>
      </c>
      <c r="G311" s="22"/>
      <c r="H311" s="23"/>
      <c r="I311" s="22"/>
      <c r="J311" s="24"/>
      <c r="K311" s="52"/>
      <c r="L311" s="24"/>
      <c r="M311" s="54"/>
      <c r="N311" s="51"/>
      <c r="O311" s="52"/>
      <c r="P311" s="51"/>
      <c r="Q311" s="22"/>
      <c r="R311" s="37"/>
      <c r="S311" s="57"/>
      <c r="T311" s="20"/>
      <c r="U311" s="20"/>
      <c r="V311" s="65"/>
    </row>
    <row r="312" spans="6:22" ht="18" hidden="1" customHeight="1" x14ac:dyDescent="0.15">
      <c r="F312" s="24">
        <f t="shared" si="75"/>
        <v>286</v>
      </c>
      <c r="G312" s="107"/>
      <c r="H312" s="23"/>
      <c r="I312" s="22"/>
      <c r="J312" s="24"/>
      <c r="K312" s="52"/>
      <c r="L312" s="24"/>
      <c r="M312" s="54"/>
      <c r="N312" s="51"/>
      <c r="O312" s="52"/>
      <c r="P312" s="52"/>
      <c r="Q312" s="109"/>
      <c r="R312" s="37"/>
      <c r="S312" s="57"/>
      <c r="T312" s="20"/>
      <c r="U312" s="20"/>
      <c r="V312" s="65"/>
    </row>
    <row r="313" spans="6:22" ht="18" hidden="1" customHeight="1" x14ac:dyDescent="0.15">
      <c r="F313" s="24">
        <f t="shared" si="75"/>
        <v>287</v>
      </c>
      <c r="G313" s="107"/>
      <c r="H313" s="23"/>
      <c r="I313" s="22"/>
      <c r="J313" s="24"/>
      <c r="K313" s="52"/>
      <c r="L313" s="24"/>
      <c r="M313" s="54"/>
      <c r="N313" s="51"/>
      <c r="O313" s="52"/>
      <c r="P313" s="52"/>
      <c r="Q313" s="109"/>
      <c r="R313" s="37"/>
      <c r="S313" s="57"/>
      <c r="T313" s="20"/>
      <c r="U313" s="20"/>
      <c r="V313" s="65"/>
    </row>
    <row r="314" spans="6:22" ht="18" hidden="1" customHeight="1" x14ac:dyDescent="0.15">
      <c r="F314" s="24">
        <f t="shared" si="75"/>
        <v>288</v>
      </c>
      <c r="G314" s="107"/>
      <c r="H314" s="23"/>
      <c r="I314" s="22"/>
      <c r="J314" s="24"/>
      <c r="K314" s="52"/>
      <c r="L314" s="24"/>
      <c r="M314" s="54"/>
      <c r="N314" s="51"/>
      <c r="O314" s="52"/>
      <c r="P314" s="52"/>
      <c r="Q314" s="109"/>
      <c r="R314" s="37"/>
      <c r="S314" s="57"/>
      <c r="T314" s="20"/>
      <c r="U314" s="20"/>
      <c r="V314" s="65"/>
    </row>
    <row r="315" spans="6:22" ht="18" hidden="1" customHeight="1" x14ac:dyDescent="0.15">
      <c r="F315" s="24">
        <f t="shared" si="75"/>
        <v>289</v>
      </c>
      <c r="G315" s="107"/>
      <c r="H315" s="23"/>
      <c r="I315" s="22"/>
      <c r="J315" s="24"/>
      <c r="K315" s="52"/>
      <c r="L315" s="24"/>
      <c r="M315" s="54"/>
      <c r="N315" s="51"/>
      <c r="O315" s="52"/>
      <c r="P315" s="108"/>
      <c r="Q315" s="109"/>
      <c r="R315" s="37"/>
      <c r="S315" s="57"/>
      <c r="T315" s="20"/>
      <c r="U315" s="20"/>
      <c r="V315" s="65"/>
    </row>
    <row r="316" spans="6:22" ht="18" hidden="1" customHeight="1" x14ac:dyDescent="0.15">
      <c r="F316" s="24">
        <f t="shared" si="75"/>
        <v>290</v>
      </c>
      <c r="G316" s="107"/>
      <c r="H316" s="23"/>
      <c r="I316" s="22"/>
      <c r="J316" s="24"/>
      <c r="K316" s="52"/>
      <c r="L316" s="24"/>
      <c r="M316" s="54"/>
      <c r="N316" s="51"/>
      <c r="O316" s="52"/>
      <c r="P316" s="52"/>
      <c r="Q316" s="109"/>
      <c r="R316" s="37"/>
      <c r="S316" s="57"/>
      <c r="T316" s="20"/>
      <c r="U316" s="20"/>
      <c r="V316" s="65"/>
    </row>
    <row r="317" spans="6:22" ht="18" hidden="1" customHeight="1" x14ac:dyDescent="0.15">
      <c r="F317" s="24">
        <f t="shared" si="75"/>
        <v>291</v>
      </c>
      <c r="G317" s="107"/>
      <c r="H317" s="23"/>
      <c r="I317" s="22"/>
      <c r="J317" s="24"/>
      <c r="K317" s="52"/>
      <c r="L317" s="24"/>
      <c r="M317" s="54"/>
      <c r="N317" s="51"/>
      <c r="O317" s="52"/>
      <c r="P317" s="108"/>
      <c r="Q317" s="109"/>
      <c r="R317" s="37"/>
      <c r="S317" s="57"/>
      <c r="T317" s="20"/>
      <c r="U317" s="20"/>
      <c r="V317" s="65"/>
    </row>
    <row r="318" spans="6:22" ht="18" hidden="1" customHeight="1" x14ac:dyDescent="0.15">
      <c r="F318" s="24">
        <f t="shared" si="75"/>
        <v>292</v>
      </c>
      <c r="G318" s="107"/>
      <c r="H318" s="23"/>
      <c r="I318" s="22"/>
      <c r="J318" s="24"/>
      <c r="K318" s="52"/>
      <c r="L318" s="24"/>
      <c r="M318" s="54"/>
      <c r="N318" s="51"/>
      <c r="O318" s="52"/>
      <c r="P318" s="52"/>
      <c r="Q318" s="109"/>
      <c r="R318" s="37"/>
      <c r="S318" s="57"/>
      <c r="T318" s="20"/>
      <c r="U318" s="20"/>
      <c r="V318" s="65"/>
    </row>
    <row r="319" spans="6:22" ht="18" hidden="1" customHeight="1" x14ac:dyDescent="0.15">
      <c r="F319" s="24">
        <f t="shared" si="75"/>
        <v>293</v>
      </c>
      <c r="G319" s="107"/>
      <c r="H319" s="23"/>
      <c r="I319" s="22"/>
      <c r="J319" s="24"/>
      <c r="K319" s="52"/>
      <c r="L319" s="24"/>
      <c r="M319" s="54"/>
      <c r="N319" s="51"/>
      <c r="O319" s="52"/>
      <c r="P319" s="108"/>
      <c r="Q319" s="109"/>
      <c r="R319" s="37"/>
      <c r="S319" s="57"/>
      <c r="T319" s="20"/>
      <c r="U319" s="20"/>
      <c r="V319" s="65"/>
    </row>
    <row r="320" spans="6:22" ht="18" customHeight="1" x14ac:dyDescent="0.15">
      <c r="F320" s="33"/>
      <c r="G320" s="104"/>
      <c r="H320" s="32"/>
      <c r="I320" s="31"/>
      <c r="J320" s="33"/>
      <c r="K320" s="48"/>
      <c r="L320" s="33"/>
      <c r="M320" s="50"/>
      <c r="N320" s="63"/>
      <c r="O320" s="48"/>
      <c r="P320" s="48"/>
      <c r="Q320" s="105"/>
      <c r="R320" s="21"/>
      <c r="S320" s="90"/>
      <c r="T320" s="19"/>
      <c r="U320" s="19"/>
      <c r="V320" s="35"/>
    </row>
    <row r="321" spans="6:22" ht="18" customHeight="1" x14ac:dyDescent="0.15">
      <c r="F321" s="33"/>
      <c r="H321" s="32"/>
      <c r="I321" s="31"/>
      <c r="J321" s="33"/>
      <c r="K321" s="48"/>
      <c r="L321" s="33"/>
      <c r="M321" s="55"/>
      <c r="N321" s="63"/>
      <c r="O321" s="48" t="s">
        <v>231</v>
      </c>
      <c r="P321" s="139"/>
      <c r="Q321" s="31"/>
      <c r="R321" s="21"/>
      <c r="S321" s="100">
        <f>SUM(S27:S319)</f>
        <v>671860</v>
      </c>
      <c r="T321" s="141">
        <f>S321</f>
        <v>671860</v>
      </c>
      <c r="U321" s="98"/>
      <c r="V321" s="35"/>
    </row>
    <row r="322" spans="6:22" ht="18" customHeight="1" x14ac:dyDescent="0.15">
      <c r="F322" s="2"/>
      <c r="N322" s="63"/>
      <c r="O322" s="48" t="s">
        <v>232</v>
      </c>
      <c r="R322" s="11"/>
      <c r="T322" s="140">
        <v>1611400</v>
      </c>
    </row>
    <row r="323" spans="6:22" ht="18" customHeight="1" x14ac:dyDescent="0.15"/>
    <row r="324" spans="6:22" ht="18" customHeight="1" x14ac:dyDescent="0.15">
      <c r="O324" s="48" t="s">
        <v>233</v>
      </c>
      <c r="T324" s="142">
        <f>SUM(T321:T322)</f>
        <v>2283260</v>
      </c>
    </row>
    <row r="325" spans="6:22" ht="18" customHeight="1" x14ac:dyDescent="0.15"/>
    <row r="326" spans="6:22" ht="18" customHeight="1" x14ac:dyDescent="0.15"/>
    <row r="327" spans="6:22" ht="18" customHeight="1" x14ac:dyDescent="0.15"/>
    <row r="328" spans="6:22" ht="18" customHeight="1" x14ac:dyDescent="0.15"/>
    <row r="329" spans="6:22" ht="18" customHeight="1" x14ac:dyDescent="0.15"/>
    <row r="330" spans="6:22" ht="18" customHeight="1" x14ac:dyDescent="0.15"/>
    <row r="331" spans="6:22" ht="18" customHeight="1" x14ac:dyDescent="0.15"/>
    <row r="332" spans="6:22" ht="18" customHeight="1" x14ac:dyDescent="0.15"/>
    <row r="333" spans="6:22" ht="18" customHeight="1" x14ac:dyDescent="0.15"/>
    <row r="334" spans="6:22" ht="18" customHeight="1" x14ac:dyDescent="0.15"/>
    <row r="335" spans="6:22" ht="18" customHeight="1" x14ac:dyDescent="0.15"/>
    <row r="336" spans="6:22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</sheetData>
  <phoneticPr fontId="1"/>
  <conditionalFormatting sqref="U218 U259 U306 U308 U321 U21">
    <cfRule type="cellIs" dxfId="1167" priority="2819" operator="between">
      <formula>0.05</formula>
      <formula>0.1</formula>
    </cfRule>
    <cfRule type="cellIs" dxfId="1166" priority="2820" operator="greaterThan">
      <formula>0.1</formula>
    </cfRule>
  </conditionalFormatting>
  <conditionalFormatting sqref="T218 T259 T306 T308 T21:T22">
    <cfRule type="cellIs" dxfId="1165" priority="2815" operator="between">
      <formula>0.05</formula>
      <formula>0.1</formula>
    </cfRule>
    <cfRule type="cellIs" dxfId="1164" priority="2816" operator="greaterThan">
      <formula>0.101</formula>
    </cfRule>
  </conditionalFormatting>
  <conditionalFormatting sqref="U22">
    <cfRule type="cellIs" dxfId="1163" priority="2817" operator="between">
      <formula>0.05</formula>
      <formula>0.1</formula>
    </cfRule>
    <cfRule type="cellIs" dxfId="1162" priority="2818" operator="greaterThan">
      <formula>0.1</formula>
    </cfRule>
  </conditionalFormatting>
  <conditionalFormatting sqref="T153">
    <cfRule type="cellIs" dxfId="1161" priority="2335" operator="between">
      <formula>0.05</formula>
      <formula>0.1</formula>
    </cfRule>
    <cfRule type="cellIs" dxfId="1160" priority="2336" operator="greaterThan">
      <formula>0.101</formula>
    </cfRule>
  </conditionalFormatting>
  <conditionalFormatting sqref="U153">
    <cfRule type="cellIs" dxfId="1159" priority="2337" operator="between">
      <formula>0.05</formula>
      <formula>0.1</formula>
    </cfRule>
    <cfRule type="cellIs" dxfId="1158" priority="2338" operator="greaterThan">
      <formula>0.1</formula>
    </cfRule>
  </conditionalFormatting>
  <conditionalFormatting sqref="T152">
    <cfRule type="cellIs" dxfId="1157" priority="2339" operator="between">
      <formula>0.05</formula>
      <formula>0.1</formula>
    </cfRule>
    <cfRule type="cellIs" dxfId="1156" priority="2340" operator="greaterThan">
      <formula>0.101</formula>
    </cfRule>
  </conditionalFormatting>
  <conditionalFormatting sqref="U152">
    <cfRule type="cellIs" dxfId="1155" priority="2341" operator="between">
      <formula>0.05</formula>
      <formula>0.1</formula>
    </cfRule>
    <cfRule type="cellIs" dxfId="1154" priority="2342" operator="greaterThan">
      <formula>0.1</formula>
    </cfRule>
  </conditionalFormatting>
  <conditionalFormatting sqref="T161">
    <cfRule type="cellIs" dxfId="1153" priority="2303" operator="between">
      <formula>0.05</formula>
      <formula>0.1</formula>
    </cfRule>
    <cfRule type="cellIs" dxfId="1152" priority="2304" operator="greaterThan">
      <formula>0.101</formula>
    </cfRule>
  </conditionalFormatting>
  <conditionalFormatting sqref="U161">
    <cfRule type="cellIs" dxfId="1151" priority="2305" operator="between">
      <formula>0.05</formula>
      <formula>0.1</formula>
    </cfRule>
    <cfRule type="cellIs" dxfId="1150" priority="2306" operator="greaterThan">
      <formula>0.1</formula>
    </cfRule>
  </conditionalFormatting>
  <conditionalFormatting sqref="T155">
    <cfRule type="cellIs" dxfId="1149" priority="2327" operator="between">
      <formula>0.05</formula>
      <formula>0.1</formula>
    </cfRule>
    <cfRule type="cellIs" dxfId="1148" priority="2328" operator="greaterThan">
      <formula>0.101</formula>
    </cfRule>
  </conditionalFormatting>
  <conditionalFormatting sqref="U155">
    <cfRule type="cellIs" dxfId="1147" priority="2329" operator="between">
      <formula>0.05</formula>
      <formula>0.1</formula>
    </cfRule>
    <cfRule type="cellIs" dxfId="1146" priority="2330" operator="greaterThan">
      <formula>0.1</formula>
    </cfRule>
  </conditionalFormatting>
  <conditionalFormatting sqref="T156">
    <cfRule type="cellIs" dxfId="1145" priority="2323" operator="between">
      <formula>0.05</formula>
      <formula>0.1</formula>
    </cfRule>
    <cfRule type="cellIs" dxfId="1144" priority="2324" operator="greaterThan">
      <formula>0.101</formula>
    </cfRule>
  </conditionalFormatting>
  <conditionalFormatting sqref="U156">
    <cfRule type="cellIs" dxfId="1143" priority="2325" operator="between">
      <formula>0.05</formula>
      <formula>0.1</formula>
    </cfRule>
    <cfRule type="cellIs" dxfId="1142" priority="2326" operator="greaterThan">
      <formula>0.1</formula>
    </cfRule>
  </conditionalFormatting>
  <conditionalFormatting sqref="T157">
    <cfRule type="cellIs" dxfId="1141" priority="2319" operator="between">
      <formula>0.05</formula>
      <formula>0.1</formula>
    </cfRule>
    <cfRule type="cellIs" dxfId="1140" priority="2320" operator="greaterThan">
      <formula>0.101</formula>
    </cfRule>
  </conditionalFormatting>
  <conditionalFormatting sqref="U157">
    <cfRule type="cellIs" dxfId="1139" priority="2321" operator="between">
      <formula>0.05</formula>
      <formula>0.1</formula>
    </cfRule>
    <cfRule type="cellIs" dxfId="1138" priority="2322" operator="greaterThan">
      <formula>0.1</formula>
    </cfRule>
  </conditionalFormatting>
  <conditionalFormatting sqref="T158">
    <cfRule type="cellIs" dxfId="1137" priority="2315" operator="between">
      <formula>0.05</formula>
      <formula>0.1</formula>
    </cfRule>
    <cfRule type="cellIs" dxfId="1136" priority="2316" operator="greaterThan">
      <formula>0.101</formula>
    </cfRule>
  </conditionalFormatting>
  <conditionalFormatting sqref="U158">
    <cfRule type="cellIs" dxfId="1135" priority="2317" operator="between">
      <formula>0.05</formula>
      <formula>0.1</formula>
    </cfRule>
    <cfRule type="cellIs" dxfId="1134" priority="2318" operator="greaterThan">
      <formula>0.1</formula>
    </cfRule>
  </conditionalFormatting>
  <conditionalFormatting sqref="T159">
    <cfRule type="cellIs" dxfId="1133" priority="2311" operator="between">
      <formula>0.05</formula>
      <formula>0.1</formula>
    </cfRule>
    <cfRule type="cellIs" dxfId="1132" priority="2312" operator="greaterThan">
      <formula>0.101</formula>
    </cfRule>
  </conditionalFormatting>
  <conditionalFormatting sqref="U159">
    <cfRule type="cellIs" dxfId="1131" priority="2313" operator="between">
      <formula>0.05</formula>
      <formula>0.1</formula>
    </cfRule>
    <cfRule type="cellIs" dxfId="1130" priority="2314" operator="greaterThan">
      <formula>0.1</formula>
    </cfRule>
  </conditionalFormatting>
  <conditionalFormatting sqref="T160">
    <cfRule type="cellIs" dxfId="1129" priority="2307" operator="between">
      <formula>0.05</formula>
      <formula>0.1</formula>
    </cfRule>
    <cfRule type="cellIs" dxfId="1128" priority="2308" operator="greaterThan">
      <formula>0.101</formula>
    </cfRule>
  </conditionalFormatting>
  <conditionalFormatting sqref="U160">
    <cfRule type="cellIs" dxfId="1127" priority="2309" operator="between">
      <formula>0.05</formula>
      <formula>0.1</formula>
    </cfRule>
    <cfRule type="cellIs" dxfId="1126" priority="2310" operator="greaterThan">
      <formula>0.1</formula>
    </cfRule>
  </conditionalFormatting>
  <conditionalFormatting sqref="T162">
    <cfRule type="cellIs" dxfId="1125" priority="2299" operator="between">
      <formula>0.05</formula>
      <formula>0.1</formula>
    </cfRule>
    <cfRule type="cellIs" dxfId="1124" priority="2300" operator="greaterThan">
      <formula>0.101</formula>
    </cfRule>
  </conditionalFormatting>
  <conditionalFormatting sqref="U162">
    <cfRule type="cellIs" dxfId="1123" priority="2301" operator="between">
      <formula>0.05</formula>
      <formula>0.1</formula>
    </cfRule>
    <cfRule type="cellIs" dxfId="1122" priority="2302" operator="greaterThan">
      <formula>0.1</formula>
    </cfRule>
  </conditionalFormatting>
  <conditionalFormatting sqref="T163">
    <cfRule type="cellIs" dxfId="1121" priority="2295" operator="between">
      <formula>0.05</formula>
      <formula>0.1</formula>
    </cfRule>
    <cfRule type="cellIs" dxfId="1120" priority="2296" operator="greaterThan">
      <formula>0.101</formula>
    </cfRule>
  </conditionalFormatting>
  <conditionalFormatting sqref="U163">
    <cfRule type="cellIs" dxfId="1119" priority="2297" operator="between">
      <formula>0.05</formula>
      <formula>0.1</formula>
    </cfRule>
    <cfRule type="cellIs" dxfId="1118" priority="2298" operator="greaterThan">
      <formula>0.1</formula>
    </cfRule>
  </conditionalFormatting>
  <conditionalFormatting sqref="T164">
    <cfRule type="cellIs" dxfId="1117" priority="2291" operator="between">
      <formula>0.05</formula>
      <formula>0.1</formula>
    </cfRule>
    <cfRule type="cellIs" dxfId="1116" priority="2292" operator="greaterThan">
      <formula>0.101</formula>
    </cfRule>
  </conditionalFormatting>
  <conditionalFormatting sqref="U164">
    <cfRule type="cellIs" dxfId="1115" priority="2293" operator="between">
      <formula>0.05</formula>
      <formula>0.1</formula>
    </cfRule>
    <cfRule type="cellIs" dxfId="1114" priority="2294" operator="greaterThan">
      <formula>0.1</formula>
    </cfRule>
  </conditionalFormatting>
  <conditionalFormatting sqref="T165">
    <cfRule type="cellIs" dxfId="1113" priority="2287" operator="between">
      <formula>0.05</formula>
      <formula>0.1</formula>
    </cfRule>
    <cfRule type="cellIs" dxfId="1112" priority="2288" operator="greaterThan">
      <formula>0.101</formula>
    </cfRule>
  </conditionalFormatting>
  <conditionalFormatting sqref="U165">
    <cfRule type="cellIs" dxfId="1111" priority="2289" operator="between">
      <formula>0.05</formula>
      <formula>0.1</formula>
    </cfRule>
    <cfRule type="cellIs" dxfId="1110" priority="2290" operator="greaterThan">
      <formula>0.1</formula>
    </cfRule>
  </conditionalFormatting>
  <conditionalFormatting sqref="T166">
    <cfRule type="cellIs" dxfId="1109" priority="2283" operator="between">
      <formula>0.05</formula>
      <formula>0.1</formula>
    </cfRule>
    <cfRule type="cellIs" dxfId="1108" priority="2284" operator="greaterThan">
      <formula>0.101</formula>
    </cfRule>
  </conditionalFormatting>
  <conditionalFormatting sqref="U166">
    <cfRule type="cellIs" dxfId="1107" priority="2285" operator="between">
      <formula>0.05</formula>
      <formula>0.1</formula>
    </cfRule>
    <cfRule type="cellIs" dxfId="1106" priority="2286" operator="greaterThan">
      <formula>0.1</formula>
    </cfRule>
  </conditionalFormatting>
  <conditionalFormatting sqref="T167">
    <cfRule type="cellIs" dxfId="1105" priority="2279" operator="between">
      <formula>0.05</formula>
      <formula>0.1</formula>
    </cfRule>
    <cfRule type="cellIs" dxfId="1104" priority="2280" operator="greaterThan">
      <formula>0.101</formula>
    </cfRule>
  </conditionalFormatting>
  <conditionalFormatting sqref="U167">
    <cfRule type="cellIs" dxfId="1103" priority="2281" operator="between">
      <formula>0.05</formula>
      <formula>0.1</formula>
    </cfRule>
    <cfRule type="cellIs" dxfId="1102" priority="2282" operator="greaterThan">
      <formula>0.1</formula>
    </cfRule>
  </conditionalFormatting>
  <conditionalFormatting sqref="T168">
    <cfRule type="cellIs" dxfId="1101" priority="2275" operator="between">
      <formula>0.05</formula>
      <formula>0.1</formula>
    </cfRule>
    <cfRule type="cellIs" dxfId="1100" priority="2276" operator="greaterThan">
      <formula>0.101</formula>
    </cfRule>
  </conditionalFormatting>
  <conditionalFormatting sqref="U168">
    <cfRule type="cellIs" dxfId="1099" priority="2277" operator="between">
      <formula>0.05</formula>
      <formula>0.1</formula>
    </cfRule>
    <cfRule type="cellIs" dxfId="1098" priority="2278" operator="greaterThan">
      <formula>0.1</formula>
    </cfRule>
  </conditionalFormatting>
  <conditionalFormatting sqref="T169">
    <cfRule type="cellIs" dxfId="1097" priority="2271" operator="between">
      <formula>0.05</formula>
      <formula>0.1</formula>
    </cfRule>
    <cfRule type="cellIs" dxfId="1096" priority="2272" operator="greaterThan">
      <formula>0.101</formula>
    </cfRule>
  </conditionalFormatting>
  <conditionalFormatting sqref="U169">
    <cfRule type="cellIs" dxfId="1095" priority="2273" operator="between">
      <formula>0.05</formula>
      <formula>0.1</formula>
    </cfRule>
    <cfRule type="cellIs" dxfId="1094" priority="2274" operator="greaterThan">
      <formula>0.1</formula>
    </cfRule>
  </conditionalFormatting>
  <conditionalFormatting sqref="T170">
    <cfRule type="cellIs" dxfId="1093" priority="2267" operator="between">
      <formula>0.05</formula>
      <formula>0.1</formula>
    </cfRule>
    <cfRule type="cellIs" dxfId="1092" priority="2268" operator="greaterThan">
      <formula>0.101</formula>
    </cfRule>
  </conditionalFormatting>
  <conditionalFormatting sqref="U170">
    <cfRule type="cellIs" dxfId="1091" priority="2269" operator="between">
      <formula>0.05</formula>
      <formula>0.1</formula>
    </cfRule>
    <cfRule type="cellIs" dxfId="1090" priority="2270" operator="greaterThan">
      <formula>0.1</formula>
    </cfRule>
  </conditionalFormatting>
  <conditionalFormatting sqref="T171">
    <cfRule type="cellIs" dxfId="1089" priority="2263" operator="between">
      <formula>0.05</formula>
      <formula>0.1</formula>
    </cfRule>
    <cfRule type="cellIs" dxfId="1088" priority="2264" operator="greaterThan">
      <formula>0.101</formula>
    </cfRule>
  </conditionalFormatting>
  <conditionalFormatting sqref="U171">
    <cfRule type="cellIs" dxfId="1087" priority="2265" operator="between">
      <formula>0.05</formula>
      <formula>0.1</formula>
    </cfRule>
    <cfRule type="cellIs" dxfId="1086" priority="2266" operator="greaterThan">
      <formula>0.1</formula>
    </cfRule>
  </conditionalFormatting>
  <conditionalFormatting sqref="T172">
    <cfRule type="cellIs" dxfId="1085" priority="2259" operator="between">
      <formula>0.05</formula>
      <formula>0.1</formula>
    </cfRule>
    <cfRule type="cellIs" dxfId="1084" priority="2260" operator="greaterThan">
      <formula>0.101</formula>
    </cfRule>
  </conditionalFormatting>
  <conditionalFormatting sqref="U172">
    <cfRule type="cellIs" dxfId="1083" priority="2261" operator="between">
      <formula>0.05</formula>
      <formula>0.1</formula>
    </cfRule>
    <cfRule type="cellIs" dxfId="1082" priority="2262" operator="greaterThan">
      <formula>0.1</formula>
    </cfRule>
  </conditionalFormatting>
  <conditionalFormatting sqref="T173">
    <cfRule type="cellIs" dxfId="1081" priority="2255" operator="between">
      <formula>0.05</formula>
      <formula>0.1</formula>
    </cfRule>
    <cfRule type="cellIs" dxfId="1080" priority="2256" operator="greaterThan">
      <formula>0.101</formula>
    </cfRule>
  </conditionalFormatting>
  <conditionalFormatting sqref="U173">
    <cfRule type="cellIs" dxfId="1079" priority="2257" operator="between">
      <formula>0.05</formula>
      <formula>0.1</formula>
    </cfRule>
    <cfRule type="cellIs" dxfId="1078" priority="2258" operator="greaterThan">
      <formula>0.1</formula>
    </cfRule>
  </conditionalFormatting>
  <conditionalFormatting sqref="T174">
    <cfRule type="cellIs" dxfId="1077" priority="2251" operator="between">
      <formula>0.05</formula>
      <formula>0.1</formula>
    </cfRule>
    <cfRule type="cellIs" dxfId="1076" priority="2252" operator="greaterThan">
      <formula>0.101</formula>
    </cfRule>
  </conditionalFormatting>
  <conditionalFormatting sqref="U174">
    <cfRule type="cellIs" dxfId="1075" priority="2253" operator="between">
      <formula>0.05</formula>
      <formula>0.1</formula>
    </cfRule>
    <cfRule type="cellIs" dxfId="1074" priority="2254" operator="greaterThan">
      <formula>0.1</formula>
    </cfRule>
  </conditionalFormatting>
  <conditionalFormatting sqref="T175">
    <cfRule type="cellIs" dxfId="1073" priority="2247" operator="between">
      <formula>0.05</formula>
      <formula>0.1</formula>
    </cfRule>
    <cfRule type="cellIs" dxfId="1072" priority="2248" operator="greaterThan">
      <formula>0.101</formula>
    </cfRule>
  </conditionalFormatting>
  <conditionalFormatting sqref="U175">
    <cfRule type="cellIs" dxfId="1071" priority="2249" operator="between">
      <formula>0.05</formula>
      <formula>0.1</formula>
    </cfRule>
    <cfRule type="cellIs" dxfId="1070" priority="2250" operator="greaterThan">
      <formula>0.1</formula>
    </cfRule>
  </conditionalFormatting>
  <conditionalFormatting sqref="T176">
    <cfRule type="cellIs" dxfId="1069" priority="2243" operator="between">
      <formula>0.05</formula>
      <formula>0.1</formula>
    </cfRule>
    <cfRule type="cellIs" dxfId="1068" priority="2244" operator="greaterThan">
      <formula>0.101</formula>
    </cfRule>
  </conditionalFormatting>
  <conditionalFormatting sqref="U176">
    <cfRule type="cellIs" dxfId="1067" priority="2245" operator="between">
      <formula>0.05</formula>
      <formula>0.1</formula>
    </cfRule>
    <cfRule type="cellIs" dxfId="1066" priority="2246" operator="greaterThan">
      <formula>0.1</formula>
    </cfRule>
  </conditionalFormatting>
  <conditionalFormatting sqref="T177">
    <cfRule type="cellIs" dxfId="1065" priority="2239" operator="between">
      <formula>0.05</formula>
      <formula>0.1</formula>
    </cfRule>
    <cfRule type="cellIs" dxfId="1064" priority="2240" operator="greaterThan">
      <formula>0.101</formula>
    </cfRule>
  </conditionalFormatting>
  <conditionalFormatting sqref="U177">
    <cfRule type="cellIs" dxfId="1063" priority="2241" operator="between">
      <formula>0.05</formula>
      <formula>0.1</formula>
    </cfRule>
    <cfRule type="cellIs" dxfId="1062" priority="2242" operator="greaterThan">
      <formula>0.1</formula>
    </cfRule>
  </conditionalFormatting>
  <conditionalFormatting sqref="U178">
    <cfRule type="cellIs" dxfId="1061" priority="2237" operator="between">
      <formula>0.05</formula>
      <formula>0.1</formula>
    </cfRule>
    <cfRule type="cellIs" dxfId="1060" priority="2238" operator="greaterThan">
      <formula>0.1</formula>
    </cfRule>
  </conditionalFormatting>
  <conditionalFormatting sqref="T178">
    <cfRule type="cellIs" dxfId="1059" priority="2235" operator="between">
      <formula>0.05</formula>
      <formula>0.1</formula>
    </cfRule>
    <cfRule type="cellIs" dxfId="1058" priority="2236" operator="greaterThan">
      <formula>0.101</formula>
    </cfRule>
  </conditionalFormatting>
  <conditionalFormatting sqref="T179">
    <cfRule type="cellIs" dxfId="1057" priority="2231" operator="between">
      <formula>0.05</formula>
      <formula>0.1</formula>
    </cfRule>
    <cfRule type="cellIs" dxfId="1056" priority="2232" operator="greaterThan">
      <formula>0.101</formula>
    </cfRule>
  </conditionalFormatting>
  <conditionalFormatting sqref="U179">
    <cfRule type="cellIs" dxfId="1055" priority="2233" operator="between">
      <formula>0.05</formula>
      <formula>0.1</formula>
    </cfRule>
    <cfRule type="cellIs" dxfId="1054" priority="2234" operator="greaterThan">
      <formula>0.1</formula>
    </cfRule>
  </conditionalFormatting>
  <conditionalFormatting sqref="T180">
    <cfRule type="cellIs" dxfId="1053" priority="2227" operator="between">
      <formula>0.05</formula>
      <formula>0.1</formula>
    </cfRule>
    <cfRule type="cellIs" dxfId="1052" priority="2228" operator="greaterThan">
      <formula>0.101</formula>
    </cfRule>
  </conditionalFormatting>
  <conditionalFormatting sqref="U180">
    <cfRule type="cellIs" dxfId="1051" priority="2229" operator="between">
      <formula>0.05</formula>
      <formula>0.1</formula>
    </cfRule>
    <cfRule type="cellIs" dxfId="1050" priority="2230" operator="greaterThan">
      <formula>0.1</formula>
    </cfRule>
  </conditionalFormatting>
  <conditionalFormatting sqref="T181">
    <cfRule type="cellIs" dxfId="1049" priority="2223" operator="between">
      <formula>0.05</formula>
      <formula>0.1</formula>
    </cfRule>
    <cfRule type="cellIs" dxfId="1048" priority="2224" operator="greaterThan">
      <formula>0.101</formula>
    </cfRule>
  </conditionalFormatting>
  <conditionalFormatting sqref="U181">
    <cfRule type="cellIs" dxfId="1047" priority="2225" operator="between">
      <formula>0.05</formula>
      <formula>0.1</formula>
    </cfRule>
    <cfRule type="cellIs" dxfId="1046" priority="2226" operator="greaterThan">
      <formula>0.1</formula>
    </cfRule>
  </conditionalFormatting>
  <conditionalFormatting sqref="U150">
    <cfRule type="cellIs" dxfId="1045" priority="2349" operator="between">
      <formula>0.05</formula>
      <formula>0.1</formula>
    </cfRule>
    <cfRule type="cellIs" dxfId="1044" priority="2350" operator="greaterThan">
      <formula>0.1</formula>
    </cfRule>
  </conditionalFormatting>
  <conditionalFormatting sqref="T150">
    <cfRule type="cellIs" dxfId="1043" priority="2347" operator="between">
      <formula>0.05</formula>
      <formula>0.1</formula>
    </cfRule>
    <cfRule type="cellIs" dxfId="1042" priority="2348" operator="greaterThan">
      <formula>0.101</formula>
    </cfRule>
  </conditionalFormatting>
  <conditionalFormatting sqref="T151">
    <cfRule type="cellIs" dxfId="1041" priority="2343" operator="between">
      <formula>0.05</formula>
      <formula>0.1</formula>
    </cfRule>
    <cfRule type="cellIs" dxfId="1040" priority="2344" operator="greaterThan">
      <formula>0.101</formula>
    </cfRule>
  </conditionalFormatting>
  <conditionalFormatting sqref="U151">
    <cfRule type="cellIs" dxfId="1039" priority="2345" operator="between">
      <formula>0.05</formula>
      <formula>0.1</formula>
    </cfRule>
    <cfRule type="cellIs" dxfId="1038" priority="2346" operator="greaterThan">
      <formula>0.1</formula>
    </cfRule>
  </conditionalFormatting>
  <conditionalFormatting sqref="T154">
    <cfRule type="cellIs" dxfId="1037" priority="2331" operator="between">
      <formula>0.05</formula>
      <formula>0.1</formula>
    </cfRule>
    <cfRule type="cellIs" dxfId="1036" priority="2332" operator="greaterThan">
      <formula>0.101</formula>
    </cfRule>
  </conditionalFormatting>
  <conditionalFormatting sqref="U154">
    <cfRule type="cellIs" dxfId="1035" priority="2333" operator="between">
      <formula>0.05</formula>
      <formula>0.1</formula>
    </cfRule>
    <cfRule type="cellIs" dxfId="1034" priority="2334" operator="greaterThan">
      <formula>0.1</formula>
    </cfRule>
  </conditionalFormatting>
  <conditionalFormatting sqref="T182">
    <cfRule type="cellIs" dxfId="1033" priority="2219" operator="between">
      <formula>0.05</formula>
      <formula>0.1</formula>
    </cfRule>
    <cfRule type="cellIs" dxfId="1032" priority="2220" operator="greaterThan">
      <formula>0.101</formula>
    </cfRule>
  </conditionalFormatting>
  <conditionalFormatting sqref="U182">
    <cfRule type="cellIs" dxfId="1031" priority="2221" operator="between">
      <formula>0.05</formula>
      <formula>0.1</formula>
    </cfRule>
    <cfRule type="cellIs" dxfId="1030" priority="2222" operator="greaterThan">
      <formula>0.1</formula>
    </cfRule>
  </conditionalFormatting>
  <conditionalFormatting sqref="T183">
    <cfRule type="cellIs" dxfId="1029" priority="2215" operator="between">
      <formula>0.05</formula>
      <formula>0.1</formula>
    </cfRule>
    <cfRule type="cellIs" dxfId="1028" priority="2216" operator="greaterThan">
      <formula>0.101</formula>
    </cfRule>
  </conditionalFormatting>
  <conditionalFormatting sqref="U183">
    <cfRule type="cellIs" dxfId="1027" priority="2217" operator="between">
      <formula>0.05</formula>
      <formula>0.1</formula>
    </cfRule>
    <cfRule type="cellIs" dxfId="1026" priority="2218" operator="greaterThan">
      <formula>0.1</formula>
    </cfRule>
  </conditionalFormatting>
  <conditionalFormatting sqref="T184">
    <cfRule type="cellIs" dxfId="1025" priority="2211" operator="between">
      <formula>0.05</formula>
      <formula>0.1</formula>
    </cfRule>
    <cfRule type="cellIs" dxfId="1024" priority="2212" operator="greaterThan">
      <formula>0.101</formula>
    </cfRule>
  </conditionalFormatting>
  <conditionalFormatting sqref="U184">
    <cfRule type="cellIs" dxfId="1023" priority="2213" operator="between">
      <formula>0.05</formula>
      <formula>0.1</formula>
    </cfRule>
    <cfRule type="cellIs" dxfId="1022" priority="2214" operator="greaterThan">
      <formula>0.1</formula>
    </cfRule>
  </conditionalFormatting>
  <conditionalFormatting sqref="T185">
    <cfRule type="cellIs" dxfId="1021" priority="2207" operator="between">
      <formula>0.05</formula>
      <formula>0.1</formula>
    </cfRule>
    <cfRule type="cellIs" dxfId="1020" priority="2208" operator="greaterThan">
      <formula>0.101</formula>
    </cfRule>
  </conditionalFormatting>
  <conditionalFormatting sqref="U185">
    <cfRule type="cellIs" dxfId="1019" priority="2209" operator="between">
      <formula>0.05</formula>
      <formula>0.1</formula>
    </cfRule>
    <cfRule type="cellIs" dxfId="1018" priority="2210" operator="greaterThan">
      <formula>0.1</formula>
    </cfRule>
  </conditionalFormatting>
  <conditionalFormatting sqref="T186">
    <cfRule type="cellIs" dxfId="1017" priority="2203" operator="between">
      <formula>0.05</formula>
      <formula>0.1</formula>
    </cfRule>
    <cfRule type="cellIs" dxfId="1016" priority="2204" operator="greaterThan">
      <formula>0.101</formula>
    </cfRule>
  </conditionalFormatting>
  <conditionalFormatting sqref="U186">
    <cfRule type="cellIs" dxfId="1015" priority="2205" operator="between">
      <formula>0.05</formula>
      <formula>0.1</formula>
    </cfRule>
    <cfRule type="cellIs" dxfId="1014" priority="2206" operator="greaterThan">
      <formula>0.1</formula>
    </cfRule>
  </conditionalFormatting>
  <conditionalFormatting sqref="T187">
    <cfRule type="cellIs" dxfId="1013" priority="2199" operator="between">
      <formula>0.05</formula>
      <formula>0.1</formula>
    </cfRule>
    <cfRule type="cellIs" dxfId="1012" priority="2200" operator="greaterThan">
      <formula>0.101</formula>
    </cfRule>
  </conditionalFormatting>
  <conditionalFormatting sqref="U187">
    <cfRule type="cellIs" dxfId="1011" priority="2201" operator="between">
      <formula>0.05</formula>
      <formula>0.1</formula>
    </cfRule>
    <cfRule type="cellIs" dxfId="1010" priority="2202" operator="greaterThan">
      <formula>0.1</formula>
    </cfRule>
  </conditionalFormatting>
  <conditionalFormatting sqref="T188">
    <cfRule type="cellIs" dxfId="1009" priority="2195" operator="between">
      <formula>0.05</formula>
      <formula>0.1</formula>
    </cfRule>
    <cfRule type="cellIs" dxfId="1008" priority="2196" operator="greaterThan">
      <formula>0.101</formula>
    </cfRule>
  </conditionalFormatting>
  <conditionalFormatting sqref="U188">
    <cfRule type="cellIs" dxfId="1007" priority="2197" operator="between">
      <formula>0.05</formula>
      <formula>0.1</formula>
    </cfRule>
    <cfRule type="cellIs" dxfId="1006" priority="2198" operator="greaterThan">
      <formula>0.1</formula>
    </cfRule>
  </conditionalFormatting>
  <conditionalFormatting sqref="T189">
    <cfRule type="cellIs" dxfId="1005" priority="2191" operator="between">
      <formula>0.05</formula>
      <formula>0.1</formula>
    </cfRule>
    <cfRule type="cellIs" dxfId="1004" priority="2192" operator="greaterThan">
      <formula>0.101</formula>
    </cfRule>
  </conditionalFormatting>
  <conditionalFormatting sqref="U189">
    <cfRule type="cellIs" dxfId="1003" priority="2193" operator="between">
      <formula>0.05</formula>
      <formula>0.1</formula>
    </cfRule>
    <cfRule type="cellIs" dxfId="1002" priority="2194" operator="greaterThan">
      <formula>0.1</formula>
    </cfRule>
  </conditionalFormatting>
  <conditionalFormatting sqref="T190">
    <cfRule type="cellIs" dxfId="1001" priority="2187" operator="between">
      <formula>0.05</formula>
      <formula>0.1</formula>
    </cfRule>
    <cfRule type="cellIs" dxfId="1000" priority="2188" operator="greaterThan">
      <formula>0.101</formula>
    </cfRule>
  </conditionalFormatting>
  <conditionalFormatting sqref="U190">
    <cfRule type="cellIs" dxfId="999" priority="2189" operator="between">
      <formula>0.05</formula>
      <formula>0.1</formula>
    </cfRule>
    <cfRule type="cellIs" dxfId="998" priority="2190" operator="greaterThan">
      <formula>0.1</formula>
    </cfRule>
  </conditionalFormatting>
  <conditionalFormatting sqref="T191">
    <cfRule type="cellIs" dxfId="997" priority="2183" operator="between">
      <formula>0.05</formula>
      <formula>0.1</formula>
    </cfRule>
    <cfRule type="cellIs" dxfId="996" priority="2184" operator="greaterThan">
      <formula>0.101</formula>
    </cfRule>
  </conditionalFormatting>
  <conditionalFormatting sqref="U191">
    <cfRule type="cellIs" dxfId="995" priority="2185" operator="between">
      <formula>0.05</formula>
      <formula>0.1</formula>
    </cfRule>
    <cfRule type="cellIs" dxfId="994" priority="2186" operator="greaterThan">
      <formula>0.1</formula>
    </cfRule>
  </conditionalFormatting>
  <conditionalFormatting sqref="T192">
    <cfRule type="cellIs" dxfId="993" priority="2179" operator="between">
      <formula>0.05</formula>
      <formula>0.1</formula>
    </cfRule>
    <cfRule type="cellIs" dxfId="992" priority="2180" operator="greaterThan">
      <formula>0.101</formula>
    </cfRule>
  </conditionalFormatting>
  <conditionalFormatting sqref="U192">
    <cfRule type="cellIs" dxfId="991" priority="2181" operator="between">
      <formula>0.05</formula>
      <formula>0.1</formula>
    </cfRule>
    <cfRule type="cellIs" dxfId="990" priority="2182" operator="greaterThan">
      <formula>0.1</formula>
    </cfRule>
  </conditionalFormatting>
  <conditionalFormatting sqref="T193">
    <cfRule type="cellIs" dxfId="989" priority="2175" operator="between">
      <formula>0.05</formula>
      <formula>0.1</formula>
    </cfRule>
    <cfRule type="cellIs" dxfId="988" priority="2176" operator="greaterThan">
      <formula>0.101</formula>
    </cfRule>
  </conditionalFormatting>
  <conditionalFormatting sqref="U193">
    <cfRule type="cellIs" dxfId="987" priority="2177" operator="between">
      <formula>0.05</formula>
      <formula>0.1</formula>
    </cfRule>
    <cfRule type="cellIs" dxfId="986" priority="2178" operator="greaterThan">
      <formula>0.1</formula>
    </cfRule>
  </conditionalFormatting>
  <conditionalFormatting sqref="T194">
    <cfRule type="cellIs" dxfId="985" priority="2171" operator="between">
      <formula>0.05</formula>
      <formula>0.1</formula>
    </cfRule>
    <cfRule type="cellIs" dxfId="984" priority="2172" operator="greaterThan">
      <formula>0.101</formula>
    </cfRule>
  </conditionalFormatting>
  <conditionalFormatting sqref="U194">
    <cfRule type="cellIs" dxfId="983" priority="2173" operator="between">
      <formula>0.05</formula>
      <formula>0.1</formula>
    </cfRule>
    <cfRule type="cellIs" dxfId="982" priority="2174" operator="greaterThan">
      <formula>0.1</formula>
    </cfRule>
  </conditionalFormatting>
  <conditionalFormatting sqref="T195">
    <cfRule type="cellIs" dxfId="981" priority="2167" operator="between">
      <formula>0.05</formula>
      <formula>0.1</formula>
    </cfRule>
    <cfRule type="cellIs" dxfId="980" priority="2168" operator="greaterThan">
      <formula>0.101</formula>
    </cfRule>
  </conditionalFormatting>
  <conditionalFormatting sqref="U195">
    <cfRule type="cellIs" dxfId="979" priority="2169" operator="between">
      <formula>0.05</formula>
      <formula>0.1</formula>
    </cfRule>
    <cfRule type="cellIs" dxfId="978" priority="2170" operator="greaterThan">
      <formula>0.1</formula>
    </cfRule>
  </conditionalFormatting>
  <conditionalFormatting sqref="T196">
    <cfRule type="cellIs" dxfId="977" priority="2163" operator="between">
      <formula>0.05</formula>
      <formula>0.1</formula>
    </cfRule>
    <cfRule type="cellIs" dxfId="976" priority="2164" operator="greaterThan">
      <formula>0.101</formula>
    </cfRule>
  </conditionalFormatting>
  <conditionalFormatting sqref="U196">
    <cfRule type="cellIs" dxfId="975" priority="2165" operator="between">
      <formula>0.05</formula>
      <formula>0.1</formula>
    </cfRule>
    <cfRule type="cellIs" dxfId="974" priority="2166" operator="greaterThan">
      <formula>0.1</formula>
    </cfRule>
  </conditionalFormatting>
  <conditionalFormatting sqref="T197">
    <cfRule type="cellIs" dxfId="973" priority="2159" operator="between">
      <formula>0.05</formula>
      <formula>0.1</formula>
    </cfRule>
    <cfRule type="cellIs" dxfId="972" priority="2160" operator="greaterThan">
      <formula>0.101</formula>
    </cfRule>
  </conditionalFormatting>
  <conditionalFormatting sqref="U197">
    <cfRule type="cellIs" dxfId="971" priority="2161" operator="between">
      <formula>0.05</formula>
      <formula>0.1</formula>
    </cfRule>
    <cfRule type="cellIs" dxfId="970" priority="2162" operator="greaterThan">
      <formula>0.1</formula>
    </cfRule>
  </conditionalFormatting>
  <conditionalFormatting sqref="T198">
    <cfRule type="cellIs" dxfId="969" priority="2155" operator="between">
      <formula>0.05</formula>
      <formula>0.1</formula>
    </cfRule>
    <cfRule type="cellIs" dxfId="968" priority="2156" operator="greaterThan">
      <formula>0.101</formula>
    </cfRule>
  </conditionalFormatting>
  <conditionalFormatting sqref="U198">
    <cfRule type="cellIs" dxfId="967" priority="2157" operator="between">
      <formula>0.05</formula>
      <formula>0.1</formula>
    </cfRule>
    <cfRule type="cellIs" dxfId="966" priority="2158" operator="greaterThan">
      <formula>0.1</formula>
    </cfRule>
  </conditionalFormatting>
  <conditionalFormatting sqref="T199">
    <cfRule type="cellIs" dxfId="965" priority="2151" operator="between">
      <formula>0.05</formula>
      <formula>0.1</formula>
    </cfRule>
    <cfRule type="cellIs" dxfId="964" priority="2152" operator="greaterThan">
      <formula>0.101</formula>
    </cfRule>
  </conditionalFormatting>
  <conditionalFormatting sqref="U199">
    <cfRule type="cellIs" dxfId="963" priority="2153" operator="between">
      <formula>0.05</formula>
      <formula>0.1</formula>
    </cfRule>
    <cfRule type="cellIs" dxfId="962" priority="2154" operator="greaterThan">
      <formula>0.1</formula>
    </cfRule>
  </conditionalFormatting>
  <conditionalFormatting sqref="T200">
    <cfRule type="cellIs" dxfId="961" priority="2147" operator="between">
      <formula>0.05</formula>
      <formula>0.1</formula>
    </cfRule>
    <cfRule type="cellIs" dxfId="960" priority="2148" operator="greaterThan">
      <formula>0.101</formula>
    </cfRule>
  </conditionalFormatting>
  <conditionalFormatting sqref="U200">
    <cfRule type="cellIs" dxfId="959" priority="2149" operator="between">
      <formula>0.05</formula>
      <formula>0.1</formula>
    </cfRule>
    <cfRule type="cellIs" dxfId="958" priority="2150" operator="greaterThan">
      <formula>0.1</formula>
    </cfRule>
  </conditionalFormatting>
  <conditionalFormatting sqref="T201">
    <cfRule type="cellIs" dxfId="957" priority="2143" operator="between">
      <formula>0.05</formula>
      <formula>0.1</formula>
    </cfRule>
    <cfRule type="cellIs" dxfId="956" priority="2144" operator="greaterThan">
      <formula>0.101</formula>
    </cfRule>
  </conditionalFormatting>
  <conditionalFormatting sqref="U201">
    <cfRule type="cellIs" dxfId="955" priority="2145" operator="between">
      <formula>0.05</formula>
      <formula>0.1</formula>
    </cfRule>
    <cfRule type="cellIs" dxfId="954" priority="2146" operator="greaterThan">
      <formula>0.1</formula>
    </cfRule>
  </conditionalFormatting>
  <conditionalFormatting sqref="T202">
    <cfRule type="cellIs" dxfId="953" priority="2139" operator="between">
      <formula>0.05</formula>
      <formula>0.1</formula>
    </cfRule>
    <cfRule type="cellIs" dxfId="952" priority="2140" operator="greaterThan">
      <formula>0.101</formula>
    </cfRule>
  </conditionalFormatting>
  <conditionalFormatting sqref="U202">
    <cfRule type="cellIs" dxfId="951" priority="2141" operator="between">
      <formula>0.05</formula>
      <formula>0.1</formula>
    </cfRule>
    <cfRule type="cellIs" dxfId="950" priority="2142" operator="greaterThan">
      <formula>0.1</formula>
    </cfRule>
  </conditionalFormatting>
  <conditionalFormatting sqref="T203">
    <cfRule type="cellIs" dxfId="949" priority="2135" operator="between">
      <formula>0.05</formula>
      <formula>0.1</formula>
    </cfRule>
    <cfRule type="cellIs" dxfId="948" priority="2136" operator="greaterThan">
      <formula>0.101</formula>
    </cfRule>
  </conditionalFormatting>
  <conditionalFormatting sqref="U203">
    <cfRule type="cellIs" dxfId="947" priority="2137" operator="between">
      <formula>0.05</formula>
      <formula>0.1</formula>
    </cfRule>
    <cfRule type="cellIs" dxfId="946" priority="2138" operator="greaterThan">
      <formula>0.1</formula>
    </cfRule>
  </conditionalFormatting>
  <conditionalFormatting sqref="T204">
    <cfRule type="cellIs" dxfId="945" priority="2131" operator="between">
      <formula>0.05</formula>
      <formula>0.1</formula>
    </cfRule>
    <cfRule type="cellIs" dxfId="944" priority="2132" operator="greaterThan">
      <formula>0.101</formula>
    </cfRule>
  </conditionalFormatting>
  <conditionalFormatting sqref="U204">
    <cfRule type="cellIs" dxfId="943" priority="2133" operator="between">
      <formula>0.05</formula>
      <formula>0.1</formula>
    </cfRule>
    <cfRule type="cellIs" dxfId="942" priority="2134" operator="greaterThan">
      <formula>0.1</formula>
    </cfRule>
  </conditionalFormatting>
  <conditionalFormatting sqref="T205">
    <cfRule type="cellIs" dxfId="941" priority="2127" operator="between">
      <formula>0.05</formula>
      <formula>0.1</formula>
    </cfRule>
    <cfRule type="cellIs" dxfId="940" priority="2128" operator="greaterThan">
      <formula>0.101</formula>
    </cfRule>
  </conditionalFormatting>
  <conditionalFormatting sqref="U205">
    <cfRule type="cellIs" dxfId="939" priority="2129" operator="between">
      <formula>0.05</formula>
      <formula>0.1</formula>
    </cfRule>
    <cfRule type="cellIs" dxfId="938" priority="2130" operator="greaterThan">
      <formula>0.1</formula>
    </cfRule>
  </conditionalFormatting>
  <conditionalFormatting sqref="T206">
    <cfRule type="cellIs" dxfId="937" priority="2123" operator="between">
      <formula>0.05</formula>
      <formula>0.1</formula>
    </cfRule>
    <cfRule type="cellIs" dxfId="936" priority="2124" operator="greaterThan">
      <formula>0.101</formula>
    </cfRule>
  </conditionalFormatting>
  <conditionalFormatting sqref="U206">
    <cfRule type="cellIs" dxfId="935" priority="2125" operator="between">
      <formula>0.05</formula>
      <formula>0.1</formula>
    </cfRule>
    <cfRule type="cellIs" dxfId="934" priority="2126" operator="greaterThan">
      <formula>0.1</formula>
    </cfRule>
  </conditionalFormatting>
  <conditionalFormatting sqref="T207">
    <cfRule type="cellIs" dxfId="933" priority="2119" operator="between">
      <formula>0.05</formula>
      <formula>0.1</formula>
    </cfRule>
    <cfRule type="cellIs" dxfId="932" priority="2120" operator="greaterThan">
      <formula>0.101</formula>
    </cfRule>
  </conditionalFormatting>
  <conditionalFormatting sqref="U207">
    <cfRule type="cellIs" dxfId="931" priority="2121" operator="between">
      <formula>0.05</formula>
      <formula>0.1</formula>
    </cfRule>
    <cfRule type="cellIs" dxfId="930" priority="2122" operator="greaterThan">
      <formula>0.1</formula>
    </cfRule>
  </conditionalFormatting>
  <conditionalFormatting sqref="T208">
    <cfRule type="cellIs" dxfId="929" priority="2115" operator="between">
      <formula>0.05</formula>
      <formula>0.1</formula>
    </cfRule>
    <cfRule type="cellIs" dxfId="928" priority="2116" operator="greaterThan">
      <formula>0.101</formula>
    </cfRule>
  </conditionalFormatting>
  <conditionalFormatting sqref="U208">
    <cfRule type="cellIs" dxfId="927" priority="2117" operator="between">
      <formula>0.05</formula>
      <formula>0.1</formula>
    </cfRule>
    <cfRule type="cellIs" dxfId="926" priority="2118" operator="greaterThan">
      <formula>0.1</formula>
    </cfRule>
  </conditionalFormatting>
  <conditionalFormatting sqref="T209">
    <cfRule type="cellIs" dxfId="925" priority="2111" operator="between">
      <formula>0.05</formula>
      <formula>0.1</formula>
    </cfRule>
    <cfRule type="cellIs" dxfId="924" priority="2112" operator="greaterThan">
      <formula>0.101</formula>
    </cfRule>
  </conditionalFormatting>
  <conditionalFormatting sqref="U209">
    <cfRule type="cellIs" dxfId="923" priority="2113" operator="between">
      <formula>0.05</formula>
      <formula>0.1</formula>
    </cfRule>
    <cfRule type="cellIs" dxfId="922" priority="2114" operator="greaterThan">
      <formula>0.1</formula>
    </cfRule>
  </conditionalFormatting>
  <conditionalFormatting sqref="T210">
    <cfRule type="cellIs" dxfId="921" priority="2107" operator="between">
      <formula>0.05</formula>
      <formula>0.1</formula>
    </cfRule>
    <cfRule type="cellIs" dxfId="920" priority="2108" operator="greaterThan">
      <formula>0.101</formula>
    </cfRule>
  </conditionalFormatting>
  <conditionalFormatting sqref="U210">
    <cfRule type="cellIs" dxfId="919" priority="2109" operator="between">
      <formula>0.05</formula>
      <formula>0.1</formula>
    </cfRule>
    <cfRule type="cellIs" dxfId="918" priority="2110" operator="greaterThan">
      <formula>0.1</formula>
    </cfRule>
  </conditionalFormatting>
  <conditionalFormatting sqref="T211">
    <cfRule type="cellIs" dxfId="917" priority="2103" operator="between">
      <formula>0.05</formula>
      <formula>0.1</formula>
    </cfRule>
    <cfRule type="cellIs" dxfId="916" priority="2104" operator="greaterThan">
      <formula>0.101</formula>
    </cfRule>
  </conditionalFormatting>
  <conditionalFormatting sqref="U211">
    <cfRule type="cellIs" dxfId="915" priority="2105" operator="between">
      <formula>0.05</formula>
      <formula>0.1</formula>
    </cfRule>
    <cfRule type="cellIs" dxfId="914" priority="2106" operator="greaterThan">
      <formula>0.1</formula>
    </cfRule>
  </conditionalFormatting>
  <conditionalFormatting sqref="T212">
    <cfRule type="cellIs" dxfId="913" priority="2099" operator="between">
      <formula>0.05</formula>
      <formula>0.1</formula>
    </cfRule>
    <cfRule type="cellIs" dxfId="912" priority="2100" operator="greaterThan">
      <formula>0.101</formula>
    </cfRule>
  </conditionalFormatting>
  <conditionalFormatting sqref="U212">
    <cfRule type="cellIs" dxfId="911" priority="2101" operator="between">
      <formula>0.05</formula>
      <formula>0.1</formula>
    </cfRule>
    <cfRule type="cellIs" dxfId="910" priority="2102" operator="greaterThan">
      <formula>0.1</formula>
    </cfRule>
  </conditionalFormatting>
  <conditionalFormatting sqref="T213">
    <cfRule type="cellIs" dxfId="909" priority="2095" operator="between">
      <formula>0.05</formula>
      <formula>0.1</formula>
    </cfRule>
    <cfRule type="cellIs" dxfId="908" priority="2096" operator="greaterThan">
      <formula>0.101</formula>
    </cfRule>
  </conditionalFormatting>
  <conditionalFormatting sqref="U213">
    <cfRule type="cellIs" dxfId="907" priority="2097" operator="between">
      <formula>0.05</formula>
      <formula>0.1</formula>
    </cfRule>
    <cfRule type="cellIs" dxfId="906" priority="2098" operator="greaterThan">
      <formula>0.1</formula>
    </cfRule>
  </conditionalFormatting>
  <conditionalFormatting sqref="T214">
    <cfRule type="cellIs" dxfId="905" priority="2091" operator="between">
      <formula>0.05</formula>
      <formula>0.1</formula>
    </cfRule>
    <cfRule type="cellIs" dxfId="904" priority="2092" operator="greaterThan">
      <formula>0.101</formula>
    </cfRule>
  </conditionalFormatting>
  <conditionalFormatting sqref="U214">
    <cfRule type="cellIs" dxfId="903" priority="2093" operator="between">
      <formula>0.05</formula>
      <formula>0.1</formula>
    </cfRule>
    <cfRule type="cellIs" dxfId="902" priority="2094" operator="greaterThan">
      <formula>0.1</formula>
    </cfRule>
  </conditionalFormatting>
  <conditionalFormatting sqref="T215">
    <cfRule type="cellIs" dxfId="901" priority="2087" operator="between">
      <formula>0.05</formula>
      <formula>0.1</formula>
    </cfRule>
    <cfRule type="cellIs" dxfId="900" priority="2088" operator="greaterThan">
      <formula>0.101</formula>
    </cfRule>
  </conditionalFormatting>
  <conditionalFormatting sqref="U215">
    <cfRule type="cellIs" dxfId="899" priority="2089" operator="between">
      <formula>0.05</formula>
      <formula>0.1</formula>
    </cfRule>
    <cfRule type="cellIs" dxfId="898" priority="2090" operator="greaterThan">
      <formula>0.1</formula>
    </cfRule>
  </conditionalFormatting>
  <conditionalFormatting sqref="T216">
    <cfRule type="cellIs" dxfId="897" priority="2083" operator="between">
      <formula>0.05</formula>
      <formula>0.1</formula>
    </cfRule>
    <cfRule type="cellIs" dxfId="896" priority="2084" operator="greaterThan">
      <formula>0.101</formula>
    </cfRule>
  </conditionalFormatting>
  <conditionalFormatting sqref="U216">
    <cfRule type="cellIs" dxfId="895" priority="2085" operator="between">
      <formula>0.05</formula>
      <formula>0.1</formula>
    </cfRule>
    <cfRule type="cellIs" dxfId="894" priority="2086" operator="greaterThan">
      <formula>0.1</formula>
    </cfRule>
  </conditionalFormatting>
  <conditionalFormatting sqref="T217">
    <cfRule type="cellIs" dxfId="893" priority="2079" operator="between">
      <formula>0.05</formula>
      <formula>0.1</formula>
    </cfRule>
    <cfRule type="cellIs" dxfId="892" priority="2080" operator="greaterThan">
      <formula>0.101</formula>
    </cfRule>
  </conditionalFormatting>
  <conditionalFormatting sqref="U217">
    <cfRule type="cellIs" dxfId="891" priority="2081" operator="between">
      <formula>0.05</formula>
      <formula>0.1</formula>
    </cfRule>
    <cfRule type="cellIs" dxfId="890" priority="2082" operator="greaterThan">
      <formula>0.1</formula>
    </cfRule>
  </conditionalFormatting>
  <conditionalFormatting sqref="T219">
    <cfRule type="cellIs" dxfId="889" priority="2075" operator="between">
      <formula>0.05</formula>
      <formula>0.1</formula>
    </cfRule>
    <cfRule type="cellIs" dxfId="888" priority="2076" operator="greaterThan">
      <formula>0.101</formula>
    </cfRule>
  </conditionalFormatting>
  <conditionalFormatting sqref="U219">
    <cfRule type="cellIs" dxfId="887" priority="2077" operator="between">
      <formula>0.05</formula>
      <formula>0.1</formula>
    </cfRule>
    <cfRule type="cellIs" dxfId="886" priority="2078" operator="greaterThan">
      <formula>0.1</formula>
    </cfRule>
  </conditionalFormatting>
  <conditionalFormatting sqref="T220">
    <cfRule type="cellIs" dxfId="885" priority="2071" operator="between">
      <formula>0.05</formula>
      <formula>0.1</formula>
    </cfRule>
    <cfRule type="cellIs" dxfId="884" priority="2072" operator="greaterThan">
      <formula>0.101</formula>
    </cfRule>
  </conditionalFormatting>
  <conditionalFormatting sqref="U220">
    <cfRule type="cellIs" dxfId="883" priority="2073" operator="between">
      <formula>0.05</formula>
      <formula>0.1</formula>
    </cfRule>
    <cfRule type="cellIs" dxfId="882" priority="2074" operator="greaterThan">
      <formula>0.1</formula>
    </cfRule>
  </conditionalFormatting>
  <conditionalFormatting sqref="T321">
    <cfRule type="cellIs" dxfId="881" priority="2069" operator="between">
      <formula>0.05</formula>
      <formula>0.1</formula>
    </cfRule>
    <cfRule type="cellIs" dxfId="880" priority="2070" operator="greaterThan">
      <formula>0.101</formula>
    </cfRule>
  </conditionalFormatting>
  <conditionalFormatting sqref="T221">
    <cfRule type="cellIs" dxfId="879" priority="2065" operator="between">
      <formula>0.05</formula>
      <formula>0.1</formula>
    </cfRule>
    <cfRule type="cellIs" dxfId="878" priority="2066" operator="greaterThan">
      <formula>0.101</formula>
    </cfRule>
  </conditionalFormatting>
  <conditionalFormatting sqref="U221">
    <cfRule type="cellIs" dxfId="877" priority="2067" operator="between">
      <formula>0.05</formula>
      <formula>0.1</formula>
    </cfRule>
    <cfRule type="cellIs" dxfId="876" priority="2068" operator="greaterThan">
      <formula>0.1</formula>
    </cfRule>
  </conditionalFormatting>
  <conditionalFormatting sqref="T222">
    <cfRule type="cellIs" dxfId="875" priority="2061" operator="between">
      <formula>0.05</formula>
      <formula>0.1</formula>
    </cfRule>
    <cfRule type="cellIs" dxfId="874" priority="2062" operator="greaterThan">
      <formula>0.101</formula>
    </cfRule>
  </conditionalFormatting>
  <conditionalFormatting sqref="U222">
    <cfRule type="cellIs" dxfId="873" priority="2063" operator="between">
      <formula>0.05</formula>
      <formula>0.1</formula>
    </cfRule>
    <cfRule type="cellIs" dxfId="872" priority="2064" operator="greaterThan">
      <formula>0.1</formula>
    </cfRule>
  </conditionalFormatting>
  <conditionalFormatting sqref="T223">
    <cfRule type="cellIs" dxfId="871" priority="2057" operator="between">
      <formula>0.05</formula>
      <formula>0.1</formula>
    </cfRule>
    <cfRule type="cellIs" dxfId="870" priority="2058" operator="greaterThan">
      <formula>0.101</formula>
    </cfRule>
  </conditionalFormatting>
  <conditionalFormatting sqref="U223">
    <cfRule type="cellIs" dxfId="869" priority="2059" operator="between">
      <formula>0.05</formula>
      <formula>0.1</formula>
    </cfRule>
    <cfRule type="cellIs" dxfId="868" priority="2060" operator="greaterThan">
      <formula>0.1</formula>
    </cfRule>
  </conditionalFormatting>
  <conditionalFormatting sqref="T224">
    <cfRule type="cellIs" dxfId="867" priority="2053" operator="between">
      <formula>0.05</formula>
      <formula>0.1</formula>
    </cfRule>
    <cfRule type="cellIs" dxfId="866" priority="2054" operator="greaterThan">
      <formula>0.101</formula>
    </cfRule>
  </conditionalFormatting>
  <conditionalFormatting sqref="U224">
    <cfRule type="cellIs" dxfId="865" priority="2055" operator="between">
      <formula>0.05</formula>
      <formula>0.1</formula>
    </cfRule>
    <cfRule type="cellIs" dxfId="864" priority="2056" operator="greaterThan">
      <formula>0.1</formula>
    </cfRule>
  </conditionalFormatting>
  <conditionalFormatting sqref="T225">
    <cfRule type="cellIs" dxfId="863" priority="2049" operator="between">
      <formula>0.05</formula>
      <formula>0.1</formula>
    </cfRule>
    <cfRule type="cellIs" dxfId="862" priority="2050" operator="greaterThan">
      <formula>0.101</formula>
    </cfRule>
  </conditionalFormatting>
  <conditionalFormatting sqref="U225">
    <cfRule type="cellIs" dxfId="861" priority="2051" operator="between">
      <formula>0.05</formula>
      <formula>0.1</formula>
    </cfRule>
    <cfRule type="cellIs" dxfId="860" priority="2052" operator="greaterThan">
      <formula>0.1</formula>
    </cfRule>
  </conditionalFormatting>
  <conditionalFormatting sqref="U226">
    <cfRule type="cellIs" dxfId="859" priority="2047" operator="between">
      <formula>0.05</formula>
      <formula>0.1</formula>
    </cfRule>
    <cfRule type="cellIs" dxfId="858" priority="2048" operator="greaterThan">
      <formula>0.1</formula>
    </cfRule>
  </conditionalFormatting>
  <conditionalFormatting sqref="T226">
    <cfRule type="cellIs" dxfId="857" priority="2045" operator="between">
      <formula>0.05</formula>
      <formula>0.1</formula>
    </cfRule>
    <cfRule type="cellIs" dxfId="856" priority="2046" operator="greaterThan">
      <formula>0.101</formula>
    </cfRule>
  </conditionalFormatting>
  <conditionalFormatting sqref="T227">
    <cfRule type="cellIs" dxfId="855" priority="2041" operator="between">
      <formula>0.05</formula>
      <formula>0.1</formula>
    </cfRule>
    <cfRule type="cellIs" dxfId="854" priority="2042" operator="greaterThan">
      <formula>0.101</formula>
    </cfRule>
  </conditionalFormatting>
  <conditionalFormatting sqref="U227">
    <cfRule type="cellIs" dxfId="853" priority="2043" operator="between">
      <formula>0.05</formula>
      <formula>0.1</formula>
    </cfRule>
    <cfRule type="cellIs" dxfId="852" priority="2044" operator="greaterThan">
      <formula>0.1</formula>
    </cfRule>
  </conditionalFormatting>
  <conditionalFormatting sqref="T228">
    <cfRule type="cellIs" dxfId="851" priority="2037" operator="between">
      <formula>0.05</formula>
      <formula>0.1</formula>
    </cfRule>
    <cfRule type="cellIs" dxfId="850" priority="2038" operator="greaterThan">
      <formula>0.101</formula>
    </cfRule>
  </conditionalFormatting>
  <conditionalFormatting sqref="U228">
    <cfRule type="cellIs" dxfId="849" priority="2039" operator="between">
      <formula>0.05</formula>
      <formula>0.1</formula>
    </cfRule>
    <cfRule type="cellIs" dxfId="848" priority="2040" operator="greaterThan">
      <formula>0.1</formula>
    </cfRule>
  </conditionalFormatting>
  <conditionalFormatting sqref="T229">
    <cfRule type="cellIs" dxfId="847" priority="2033" operator="between">
      <formula>0.05</formula>
      <formula>0.1</formula>
    </cfRule>
    <cfRule type="cellIs" dxfId="846" priority="2034" operator="greaterThan">
      <formula>0.101</formula>
    </cfRule>
  </conditionalFormatting>
  <conditionalFormatting sqref="U229">
    <cfRule type="cellIs" dxfId="845" priority="2035" operator="between">
      <formula>0.05</formula>
      <formula>0.1</formula>
    </cfRule>
    <cfRule type="cellIs" dxfId="844" priority="2036" operator="greaterThan">
      <formula>0.1</formula>
    </cfRule>
  </conditionalFormatting>
  <conditionalFormatting sqref="T230">
    <cfRule type="cellIs" dxfId="843" priority="2029" operator="between">
      <formula>0.05</formula>
      <formula>0.1</formula>
    </cfRule>
    <cfRule type="cellIs" dxfId="842" priority="2030" operator="greaterThan">
      <formula>0.101</formula>
    </cfRule>
  </conditionalFormatting>
  <conditionalFormatting sqref="U230">
    <cfRule type="cellIs" dxfId="841" priority="2031" operator="between">
      <formula>0.05</formula>
      <formula>0.1</formula>
    </cfRule>
    <cfRule type="cellIs" dxfId="840" priority="2032" operator="greaterThan">
      <formula>0.1</formula>
    </cfRule>
  </conditionalFormatting>
  <conditionalFormatting sqref="T231">
    <cfRule type="cellIs" dxfId="839" priority="2025" operator="between">
      <formula>0.05</formula>
      <formula>0.1</formula>
    </cfRule>
    <cfRule type="cellIs" dxfId="838" priority="2026" operator="greaterThan">
      <formula>0.101</formula>
    </cfRule>
  </conditionalFormatting>
  <conditionalFormatting sqref="U231">
    <cfRule type="cellIs" dxfId="837" priority="2027" operator="between">
      <formula>0.05</formula>
      <formula>0.1</formula>
    </cfRule>
    <cfRule type="cellIs" dxfId="836" priority="2028" operator="greaterThan">
      <formula>0.1</formula>
    </cfRule>
  </conditionalFormatting>
  <conditionalFormatting sqref="T232">
    <cfRule type="cellIs" dxfId="835" priority="2021" operator="between">
      <formula>0.05</formula>
      <formula>0.1</formula>
    </cfRule>
    <cfRule type="cellIs" dxfId="834" priority="2022" operator="greaterThan">
      <formula>0.101</formula>
    </cfRule>
  </conditionalFormatting>
  <conditionalFormatting sqref="U232">
    <cfRule type="cellIs" dxfId="833" priority="2023" operator="between">
      <formula>0.05</formula>
      <formula>0.1</formula>
    </cfRule>
    <cfRule type="cellIs" dxfId="832" priority="2024" operator="greaterThan">
      <formula>0.1</formula>
    </cfRule>
  </conditionalFormatting>
  <conditionalFormatting sqref="T233">
    <cfRule type="cellIs" dxfId="831" priority="2017" operator="between">
      <formula>0.05</formula>
      <formula>0.1</formula>
    </cfRule>
    <cfRule type="cellIs" dxfId="830" priority="2018" operator="greaterThan">
      <formula>0.101</formula>
    </cfRule>
  </conditionalFormatting>
  <conditionalFormatting sqref="U233">
    <cfRule type="cellIs" dxfId="829" priority="2019" operator="between">
      <formula>0.05</formula>
      <formula>0.1</formula>
    </cfRule>
    <cfRule type="cellIs" dxfId="828" priority="2020" operator="greaterThan">
      <formula>0.1</formula>
    </cfRule>
  </conditionalFormatting>
  <conditionalFormatting sqref="T234">
    <cfRule type="cellIs" dxfId="827" priority="2013" operator="between">
      <formula>0.05</formula>
      <formula>0.1</formula>
    </cfRule>
    <cfRule type="cellIs" dxfId="826" priority="2014" operator="greaterThan">
      <formula>0.101</formula>
    </cfRule>
  </conditionalFormatting>
  <conditionalFormatting sqref="U234">
    <cfRule type="cellIs" dxfId="825" priority="2015" operator="between">
      <formula>0.05</formula>
      <formula>0.1</formula>
    </cfRule>
    <cfRule type="cellIs" dxfId="824" priority="2016" operator="greaterThan">
      <formula>0.1</formula>
    </cfRule>
  </conditionalFormatting>
  <conditionalFormatting sqref="T235">
    <cfRule type="cellIs" dxfId="823" priority="2009" operator="between">
      <formula>0.05</formula>
      <formula>0.1</formula>
    </cfRule>
    <cfRule type="cellIs" dxfId="822" priority="2010" operator="greaterThan">
      <formula>0.101</formula>
    </cfRule>
  </conditionalFormatting>
  <conditionalFormatting sqref="U235">
    <cfRule type="cellIs" dxfId="821" priority="2011" operator="between">
      <formula>0.05</formula>
      <formula>0.1</formula>
    </cfRule>
    <cfRule type="cellIs" dxfId="820" priority="2012" operator="greaterThan">
      <formula>0.1</formula>
    </cfRule>
  </conditionalFormatting>
  <conditionalFormatting sqref="T236">
    <cfRule type="cellIs" dxfId="819" priority="2005" operator="between">
      <formula>0.05</formula>
      <formula>0.1</formula>
    </cfRule>
    <cfRule type="cellIs" dxfId="818" priority="2006" operator="greaterThan">
      <formula>0.101</formula>
    </cfRule>
  </conditionalFormatting>
  <conditionalFormatting sqref="U236">
    <cfRule type="cellIs" dxfId="817" priority="2007" operator="between">
      <formula>0.05</formula>
      <formula>0.1</formula>
    </cfRule>
    <cfRule type="cellIs" dxfId="816" priority="2008" operator="greaterThan">
      <formula>0.1</formula>
    </cfRule>
  </conditionalFormatting>
  <conditionalFormatting sqref="T237">
    <cfRule type="cellIs" dxfId="815" priority="2001" operator="between">
      <formula>0.05</formula>
      <formula>0.1</formula>
    </cfRule>
    <cfRule type="cellIs" dxfId="814" priority="2002" operator="greaterThan">
      <formula>0.101</formula>
    </cfRule>
  </conditionalFormatting>
  <conditionalFormatting sqref="U237">
    <cfRule type="cellIs" dxfId="813" priority="2003" operator="between">
      <formula>0.05</formula>
      <formula>0.1</formula>
    </cfRule>
    <cfRule type="cellIs" dxfId="812" priority="2004" operator="greaterThan">
      <formula>0.1</formula>
    </cfRule>
  </conditionalFormatting>
  <conditionalFormatting sqref="T238">
    <cfRule type="cellIs" dxfId="811" priority="1997" operator="between">
      <formula>0.05</formula>
      <formula>0.1</formula>
    </cfRule>
    <cfRule type="cellIs" dxfId="810" priority="1998" operator="greaterThan">
      <formula>0.101</formula>
    </cfRule>
  </conditionalFormatting>
  <conditionalFormatting sqref="U238">
    <cfRule type="cellIs" dxfId="809" priority="1999" operator="between">
      <formula>0.05</formula>
      <formula>0.1</formula>
    </cfRule>
    <cfRule type="cellIs" dxfId="808" priority="2000" operator="greaterThan">
      <formula>0.1</formula>
    </cfRule>
  </conditionalFormatting>
  <conditionalFormatting sqref="T239">
    <cfRule type="cellIs" dxfId="807" priority="1993" operator="between">
      <formula>0.05</formula>
      <formula>0.1</formula>
    </cfRule>
    <cfRule type="cellIs" dxfId="806" priority="1994" operator="greaterThan">
      <formula>0.101</formula>
    </cfRule>
  </conditionalFormatting>
  <conditionalFormatting sqref="U239">
    <cfRule type="cellIs" dxfId="805" priority="1995" operator="between">
      <formula>0.05</formula>
      <formula>0.1</formula>
    </cfRule>
    <cfRule type="cellIs" dxfId="804" priority="1996" operator="greaterThan">
      <formula>0.1</formula>
    </cfRule>
  </conditionalFormatting>
  <conditionalFormatting sqref="T240">
    <cfRule type="cellIs" dxfId="803" priority="1989" operator="between">
      <formula>0.05</formula>
      <formula>0.1</formula>
    </cfRule>
    <cfRule type="cellIs" dxfId="802" priority="1990" operator="greaterThan">
      <formula>0.101</formula>
    </cfRule>
  </conditionalFormatting>
  <conditionalFormatting sqref="U240">
    <cfRule type="cellIs" dxfId="801" priority="1991" operator="between">
      <formula>0.05</formula>
      <formula>0.1</formula>
    </cfRule>
    <cfRule type="cellIs" dxfId="800" priority="1992" operator="greaterThan">
      <formula>0.1</formula>
    </cfRule>
  </conditionalFormatting>
  <conditionalFormatting sqref="T241">
    <cfRule type="cellIs" dxfId="799" priority="1985" operator="between">
      <formula>0.05</formula>
      <formula>0.1</formula>
    </cfRule>
    <cfRule type="cellIs" dxfId="798" priority="1986" operator="greaterThan">
      <formula>0.101</formula>
    </cfRule>
  </conditionalFormatting>
  <conditionalFormatting sqref="U241">
    <cfRule type="cellIs" dxfId="797" priority="1987" operator="between">
      <formula>0.05</formula>
      <formula>0.1</formula>
    </cfRule>
    <cfRule type="cellIs" dxfId="796" priority="1988" operator="greaterThan">
      <formula>0.1</formula>
    </cfRule>
  </conditionalFormatting>
  <conditionalFormatting sqref="T242">
    <cfRule type="cellIs" dxfId="795" priority="1981" operator="between">
      <formula>0.05</formula>
      <formula>0.1</formula>
    </cfRule>
    <cfRule type="cellIs" dxfId="794" priority="1982" operator="greaterThan">
      <formula>0.101</formula>
    </cfRule>
  </conditionalFormatting>
  <conditionalFormatting sqref="U242">
    <cfRule type="cellIs" dxfId="793" priority="1983" operator="between">
      <formula>0.05</formula>
      <formula>0.1</formula>
    </cfRule>
    <cfRule type="cellIs" dxfId="792" priority="1984" operator="greaterThan">
      <formula>0.1</formula>
    </cfRule>
  </conditionalFormatting>
  <conditionalFormatting sqref="T243">
    <cfRule type="cellIs" dxfId="791" priority="1977" operator="between">
      <formula>0.05</formula>
      <formula>0.1</formula>
    </cfRule>
    <cfRule type="cellIs" dxfId="790" priority="1978" operator="greaterThan">
      <formula>0.101</formula>
    </cfRule>
  </conditionalFormatting>
  <conditionalFormatting sqref="U243">
    <cfRule type="cellIs" dxfId="789" priority="1979" operator="between">
      <formula>0.05</formula>
      <formula>0.1</formula>
    </cfRule>
    <cfRule type="cellIs" dxfId="788" priority="1980" operator="greaterThan">
      <formula>0.1</formula>
    </cfRule>
  </conditionalFormatting>
  <conditionalFormatting sqref="T244">
    <cfRule type="cellIs" dxfId="787" priority="1973" operator="between">
      <formula>0.05</formula>
      <formula>0.1</formula>
    </cfRule>
    <cfRule type="cellIs" dxfId="786" priority="1974" operator="greaterThan">
      <formula>0.101</formula>
    </cfRule>
  </conditionalFormatting>
  <conditionalFormatting sqref="U244">
    <cfRule type="cellIs" dxfId="785" priority="1975" operator="between">
      <formula>0.05</formula>
      <formula>0.1</formula>
    </cfRule>
    <cfRule type="cellIs" dxfId="784" priority="1976" operator="greaterThan">
      <formula>0.1</formula>
    </cfRule>
  </conditionalFormatting>
  <conditionalFormatting sqref="T245">
    <cfRule type="cellIs" dxfId="783" priority="1969" operator="between">
      <formula>0.05</formula>
      <formula>0.1</formula>
    </cfRule>
    <cfRule type="cellIs" dxfId="782" priority="1970" operator="greaterThan">
      <formula>0.101</formula>
    </cfRule>
  </conditionalFormatting>
  <conditionalFormatting sqref="U245">
    <cfRule type="cellIs" dxfId="781" priority="1971" operator="between">
      <formula>0.05</formula>
      <formula>0.1</formula>
    </cfRule>
    <cfRule type="cellIs" dxfId="780" priority="1972" operator="greaterThan">
      <formula>0.1</formula>
    </cfRule>
  </conditionalFormatting>
  <conditionalFormatting sqref="T246">
    <cfRule type="cellIs" dxfId="779" priority="1965" operator="between">
      <formula>0.05</formula>
      <formula>0.1</formula>
    </cfRule>
    <cfRule type="cellIs" dxfId="778" priority="1966" operator="greaterThan">
      <formula>0.101</formula>
    </cfRule>
  </conditionalFormatting>
  <conditionalFormatting sqref="U246">
    <cfRule type="cellIs" dxfId="777" priority="1967" operator="between">
      <formula>0.05</formula>
      <formula>0.1</formula>
    </cfRule>
    <cfRule type="cellIs" dxfId="776" priority="1968" operator="greaterThan">
      <formula>0.1</formula>
    </cfRule>
  </conditionalFormatting>
  <conditionalFormatting sqref="T248">
    <cfRule type="cellIs" dxfId="775" priority="1961" operator="between">
      <formula>0.05</formula>
      <formula>0.1</formula>
    </cfRule>
    <cfRule type="cellIs" dxfId="774" priority="1962" operator="greaterThan">
      <formula>0.101</formula>
    </cfRule>
  </conditionalFormatting>
  <conditionalFormatting sqref="U248">
    <cfRule type="cellIs" dxfId="773" priority="1963" operator="between">
      <formula>0.05</formula>
      <formula>0.1</formula>
    </cfRule>
    <cfRule type="cellIs" dxfId="772" priority="1964" operator="greaterThan">
      <formula>0.1</formula>
    </cfRule>
  </conditionalFormatting>
  <conditionalFormatting sqref="T247">
    <cfRule type="cellIs" dxfId="771" priority="1957" operator="between">
      <formula>0.05</formula>
      <formula>0.1</formula>
    </cfRule>
    <cfRule type="cellIs" dxfId="770" priority="1958" operator="greaterThan">
      <formula>0.101</formula>
    </cfRule>
  </conditionalFormatting>
  <conditionalFormatting sqref="U247">
    <cfRule type="cellIs" dxfId="769" priority="1959" operator="between">
      <formula>0.05</formula>
      <formula>0.1</formula>
    </cfRule>
    <cfRule type="cellIs" dxfId="768" priority="1960" operator="greaterThan">
      <formula>0.1</formula>
    </cfRule>
  </conditionalFormatting>
  <conditionalFormatting sqref="T249">
    <cfRule type="cellIs" dxfId="767" priority="1953" operator="between">
      <formula>0.05</formula>
      <formula>0.1</formula>
    </cfRule>
    <cfRule type="cellIs" dxfId="766" priority="1954" operator="greaterThan">
      <formula>0.101</formula>
    </cfRule>
  </conditionalFormatting>
  <conditionalFormatting sqref="U249">
    <cfRule type="cellIs" dxfId="765" priority="1955" operator="between">
      <formula>0.05</formula>
      <formula>0.1</formula>
    </cfRule>
    <cfRule type="cellIs" dxfId="764" priority="1956" operator="greaterThan">
      <formula>0.1</formula>
    </cfRule>
  </conditionalFormatting>
  <conditionalFormatting sqref="T250">
    <cfRule type="cellIs" dxfId="763" priority="1949" operator="between">
      <formula>0.05</formula>
      <formula>0.1</formula>
    </cfRule>
    <cfRule type="cellIs" dxfId="762" priority="1950" operator="greaterThan">
      <formula>0.101</formula>
    </cfRule>
  </conditionalFormatting>
  <conditionalFormatting sqref="U250">
    <cfRule type="cellIs" dxfId="761" priority="1951" operator="between">
      <formula>0.05</formula>
      <formula>0.1</formula>
    </cfRule>
    <cfRule type="cellIs" dxfId="760" priority="1952" operator="greaterThan">
      <formula>0.1</formula>
    </cfRule>
  </conditionalFormatting>
  <conditionalFormatting sqref="T251">
    <cfRule type="cellIs" dxfId="759" priority="1945" operator="between">
      <formula>0.05</formula>
      <formula>0.1</formula>
    </cfRule>
    <cfRule type="cellIs" dxfId="758" priority="1946" operator="greaterThan">
      <formula>0.101</formula>
    </cfRule>
  </conditionalFormatting>
  <conditionalFormatting sqref="U251">
    <cfRule type="cellIs" dxfId="757" priority="1947" operator="between">
      <formula>0.05</formula>
      <formula>0.1</formula>
    </cfRule>
    <cfRule type="cellIs" dxfId="756" priority="1948" operator="greaterThan">
      <formula>0.1</formula>
    </cfRule>
  </conditionalFormatting>
  <conditionalFormatting sqref="T252">
    <cfRule type="cellIs" dxfId="755" priority="1941" operator="between">
      <formula>0.05</formula>
      <formula>0.1</formula>
    </cfRule>
    <cfRule type="cellIs" dxfId="754" priority="1942" operator="greaterThan">
      <formula>0.101</formula>
    </cfRule>
  </conditionalFormatting>
  <conditionalFormatting sqref="U252">
    <cfRule type="cellIs" dxfId="753" priority="1943" operator="between">
      <formula>0.05</formula>
      <formula>0.1</formula>
    </cfRule>
    <cfRule type="cellIs" dxfId="752" priority="1944" operator="greaterThan">
      <formula>0.1</formula>
    </cfRule>
  </conditionalFormatting>
  <conditionalFormatting sqref="T253">
    <cfRule type="cellIs" dxfId="751" priority="1937" operator="between">
      <formula>0.05</formula>
      <formula>0.1</formula>
    </cfRule>
    <cfRule type="cellIs" dxfId="750" priority="1938" operator="greaterThan">
      <formula>0.101</formula>
    </cfRule>
  </conditionalFormatting>
  <conditionalFormatting sqref="U253">
    <cfRule type="cellIs" dxfId="749" priority="1939" operator="between">
      <formula>0.05</formula>
      <formula>0.1</formula>
    </cfRule>
    <cfRule type="cellIs" dxfId="748" priority="1940" operator="greaterThan">
      <formula>0.1</formula>
    </cfRule>
  </conditionalFormatting>
  <conditionalFormatting sqref="T254">
    <cfRule type="cellIs" dxfId="747" priority="1933" operator="between">
      <formula>0.05</formula>
      <formula>0.1</formula>
    </cfRule>
    <cfRule type="cellIs" dxfId="746" priority="1934" operator="greaterThan">
      <formula>0.101</formula>
    </cfRule>
  </conditionalFormatting>
  <conditionalFormatting sqref="U254">
    <cfRule type="cellIs" dxfId="745" priority="1935" operator="between">
      <formula>0.05</formula>
      <formula>0.1</formula>
    </cfRule>
    <cfRule type="cellIs" dxfId="744" priority="1936" operator="greaterThan">
      <formula>0.1</formula>
    </cfRule>
  </conditionalFormatting>
  <conditionalFormatting sqref="T255">
    <cfRule type="cellIs" dxfId="743" priority="1929" operator="between">
      <formula>0.05</formula>
      <formula>0.1</formula>
    </cfRule>
    <cfRule type="cellIs" dxfId="742" priority="1930" operator="greaterThan">
      <formula>0.101</formula>
    </cfRule>
  </conditionalFormatting>
  <conditionalFormatting sqref="U255">
    <cfRule type="cellIs" dxfId="741" priority="1931" operator="between">
      <formula>0.05</formula>
      <formula>0.1</formula>
    </cfRule>
    <cfRule type="cellIs" dxfId="740" priority="1932" operator="greaterThan">
      <formula>0.1</formula>
    </cfRule>
  </conditionalFormatting>
  <conditionalFormatting sqref="T256">
    <cfRule type="cellIs" dxfId="739" priority="1925" operator="between">
      <formula>0.05</formula>
      <formula>0.1</formula>
    </cfRule>
    <cfRule type="cellIs" dxfId="738" priority="1926" operator="greaterThan">
      <formula>0.101</formula>
    </cfRule>
  </conditionalFormatting>
  <conditionalFormatting sqref="U256">
    <cfRule type="cellIs" dxfId="737" priority="1927" operator="between">
      <formula>0.05</formula>
      <formula>0.1</formula>
    </cfRule>
    <cfRule type="cellIs" dxfId="736" priority="1928" operator="greaterThan">
      <formula>0.1</formula>
    </cfRule>
  </conditionalFormatting>
  <conditionalFormatting sqref="T257">
    <cfRule type="cellIs" dxfId="735" priority="1921" operator="between">
      <formula>0.05</formula>
      <formula>0.1</formula>
    </cfRule>
    <cfRule type="cellIs" dxfId="734" priority="1922" operator="greaterThan">
      <formula>0.101</formula>
    </cfRule>
  </conditionalFormatting>
  <conditionalFormatting sqref="T258">
    <cfRule type="cellIs" dxfId="733" priority="1917" operator="between">
      <formula>0.05</formula>
      <formula>0.1</formula>
    </cfRule>
    <cfRule type="cellIs" dxfId="732" priority="1918" operator="greaterThan">
      <formula>0.101</formula>
    </cfRule>
  </conditionalFormatting>
  <conditionalFormatting sqref="U257">
    <cfRule type="cellIs" dxfId="731" priority="1923" operator="between">
      <formula>0.05</formula>
      <formula>0.1</formula>
    </cfRule>
    <cfRule type="cellIs" dxfId="730" priority="1924" operator="greaterThan">
      <formula>0.1</formula>
    </cfRule>
  </conditionalFormatting>
  <conditionalFormatting sqref="U258">
    <cfRule type="cellIs" dxfId="729" priority="1919" operator="between">
      <formula>0.05</formula>
      <formula>0.1</formula>
    </cfRule>
    <cfRule type="cellIs" dxfId="728" priority="1920" operator="greaterThan">
      <formula>0.1</formula>
    </cfRule>
  </conditionalFormatting>
  <conditionalFormatting sqref="T260">
    <cfRule type="cellIs" dxfId="727" priority="1913" operator="between">
      <formula>0.05</formula>
      <formula>0.1</formula>
    </cfRule>
    <cfRule type="cellIs" dxfId="726" priority="1914" operator="greaterThan">
      <formula>0.101</formula>
    </cfRule>
  </conditionalFormatting>
  <conditionalFormatting sqref="U260">
    <cfRule type="cellIs" dxfId="725" priority="1915" operator="between">
      <formula>0.05</formula>
      <formula>0.1</formula>
    </cfRule>
    <cfRule type="cellIs" dxfId="724" priority="1916" operator="greaterThan">
      <formula>0.1</formula>
    </cfRule>
  </conditionalFormatting>
  <conditionalFormatting sqref="T261">
    <cfRule type="cellIs" dxfId="723" priority="1909" operator="between">
      <formula>0.05</formula>
      <formula>0.1</formula>
    </cfRule>
    <cfRule type="cellIs" dxfId="722" priority="1910" operator="greaterThan">
      <formula>0.101</formula>
    </cfRule>
  </conditionalFormatting>
  <conditionalFormatting sqref="U261">
    <cfRule type="cellIs" dxfId="721" priority="1911" operator="between">
      <formula>0.05</formula>
      <formula>0.1</formula>
    </cfRule>
    <cfRule type="cellIs" dxfId="720" priority="1912" operator="greaterThan">
      <formula>0.1</formula>
    </cfRule>
  </conditionalFormatting>
  <conditionalFormatting sqref="T262">
    <cfRule type="cellIs" dxfId="719" priority="1905" operator="between">
      <formula>0.05</formula>
      <formula>0.1</formula>
    </cfRule>
    <cfRule type="cellIs" dxfId="718" priority="1906" operator="greaterThan">
      <formula>0.101</formula>
    </cfRule>
  </conditionalFormatting>
  <conditionalFormatting sqref="U262">
    <cfRule type="cellIs" dxfId="717" priority="1907" operator="between">
      <formula>0.05</formula>
      <formula>0.1</formula>
    </cfRule>
    <cfRule type="cellIs" dxfId="716" priority="1908" operator="greaterThan">
      <formula>0.1</formula>
    </cfRule>
  </conditionalFormatting>
  <conditionalFormatting sqref="T263">
    <cfRule type="cellIs" dxfId="715" priority="1901" operator="between">
      <formula>0.05</formula>
      <formula>0.1</formula>
    </cfRule>
    <cfRule type="cellIs" dxfId="714" priority="1902" operator="greaterThan">
      <formula>0.101</formula>
    </cfRule>
  </conditionalFormatting>
  <conditionalFormatting sqref="U263">
    <cfRule type="cellIs" dxfId="713" priority="1903" operator="between">
      <formula>0.05</formula>
      <formula>0.1</formula>
    </cfRule>
    <cfRule type="cellIs" dxfId="712" priority="1904" operator="greaterThan">
      <formula>0.1</formula>
    </cfRule>
  </conditionalFormatting>
  <conditionalFormatting sqref="T265">
    <cfRule type="cellIs" dxfId="711" priority="1897" operator="between">
      <formula>0.05</formula>
      <formula>0.1</formula>
    </cfRule>
    <cfRule type="cellIs" dxfId="710" priority="1898" operator="greaterThan">
      <formula>0.101</formula>
    </cfRule>
  </conditionalFormatting>
  <conditionalFormatting sqref="U265">
    <cfRule type="cellIs" dxfId="709" priority="1899" operator="between">
      <formula>0.05</formula>
      <formula>0.1</formula>
    </cfRule>
    <cfRule type="cellIs" dxfId="708" priority="1900" operator="greaterThan">
      <formula>0.1</formula>
    </cfRule>
  </conditionalFormatting>
  <conditionalFormatting sqref="T264">
    <cfRule type="cellIs" dxfId="707" priority="1893" operator="between">
      <formula>0.05</formula>
      <formula>0.1</formula>
    </cfRule>
    <cfRule type="cellIs" dxfId="706" priority="1894" operator="greaterThan">
      <formula>0.101</formula>
    </cfRule>
  </conditionalFormatting>
  <conditionalFormatting sqref="U264">
    <cfRule type="cellIs" dxfId="705" priority="1895" operator="between">
      <formula>0.05</formula>
      <formula>0.1</formula>
    </cfRule>
    <cfRule type="cellIs" dxfId="704" priority="1896" operator="greaterThan">
      <formula>0.1</formula>
    </cfRule>
  </conditionalFormatting>
  <conditionalFormatting sqref="T266">
    <cfRule type="cellIs" dxfId="703" priority="1889" operator="between">
      <formula>0.05</formula>
      <formula>0.1</formula>
    </cfRule>
    <cfRule type="cellIs" dxfId="702" priority="1890" operator="greaterThan">
      <formula>0.101</formula>
    </cfRule>
  </conditionalFormatting>
  <conditionalFormatting sqref="U266">
    <cfRule type="cellIs" dxfId="701" priority="1891" operator="between">
      <formula>0.05</formula>
      <formula>0.1</formula>
    </cfRule>
    <cfRule type="cellIs" dxfId="700" priority="1892" operator="greaterThan">
      <formula>0.1</formula>
    </cfRule>
  </conditionalFormatting>
  <conditionalFormatting sqref="T267">
    <cfRule type="cellIs" dxfId="699" priority="1885" operator="between">
      <formula>0.05</formula>
      <formula>0.1</formula>
    </cfRule>
    <cfRule type="cellIs" dxfId="698" priority="1886" operator="greaterThan">
      <formula>0.101</formula>
    </cfRule>
  </conditionalFormatting>
  <conditionalFormatting sqref="U267">
    <cfRule type="cellIs" dxfId="697" priority="1887" operator="between">
      <formula>0.05</formula>
      <formula>0.1</formula>
    </cfRule>
    <cfRule type="cellIs" dxfId="696" priority="1888" operator="greaterThan">
      <formula>0.1</formula>
    </cfRule>
  </conditionalFormatting>
  <conditionalFormatting sqref="T268">
    <cfRule type="cellIs" dxfId="695" priority="1881" operator="between">
      <formula>0.05</formula>
      <formula>0.1</formula>
    </cfRule>
    <cfRule type="cellIs" dxfId="694" priority="1882" operator="greaterThan">
      <formula>0.101</formula>
    </cfRule>
  </conditionalFormatting>
  <conditionalFormatting sqref="U268">
    <cfRule type="cellIs" dxfId="693" priority="1883" operator="between">
      <formula>0.05</formula>
      <formula>0.1</formula>
    </cfRule>
    <cfRule type="cellIs" dxfId="692" priority="1884" operator="greaterThan">
      <formula>0.1</formula>
    </cfRule>
  </conditionalFormatting>
  <conditionalFormatting sqref="T269">
    <cfRule type="cellIs" dxfId="691" priority="1877" operator="between">
      <formula>0.05</formula>
      <formula>0.1</formula>
    </cfRule>
    <cfRule type="cellIs" dxfId="690" priority="1878" operator="greaterThan">
      <formula>0.101</formula>
    </cfRule>
  </conditionalFormatting>
  <conditionalFormatting sqref="U269">
    <cfRule type="cellIs" dxfId="689" priority="1879" operator="between">
      <formula>0.05</formula>
      <formula>0.1</formula>
    </cfRule>
    <cfRule type="cellIs" dxfId="688" priority="1880" operator="greaterThan">
      <formula>0.1</formula>
    </cfRule>
  </conditionalFormatting>
  <conditionalFormatting sqref="T270">
    <cfRule type="cellIs" dxfId="687" priority="1873" operator="between">
      <formula>0.05</formula>
      <formula>0.1</formula>
    </cfRule>
    <cfRule type="cellIs" dxfId="686" priority="1874" operator="greaterThan">
      <formula>0.101</formula>
    </cfRule>
  </conditionalFormatting>
  <conditionalFormatting sqref="U270">
    <cfRule type="cellIs" dxfId="685" priority="1875" operator="between">
      <formula>0.05</formula>
      <formula>0.1</formula>
    </cfRule>
    <cfRule type="cellIs" dxfId="684" priority="1876" operator="greaterThan">
      <formula>0.1</formula>
    </cfRule>
  </conditionalFormatting>
  <conditionalFormatting sqref="T271">
    <cfRule type="cellIs" dxfId="683" priority="1869" operator="between">
      <formula>0.05</formula>
      <formula>0.1</formula>
    </cfRule>
    <cfRule type="cellIs" dxfId="682" priority="1870" operator="greaterThan">
      <formula>0.101</formula>
    </cfRule>
  </conditionalFormatting>
  <conditionalFormatting sqref="U271">
    <cfRule type="cellIs" dxfId="681" priority="1871" operator="between">
      <formula>0.05</formula>
      <formula>0.1</formula>
    </cfRule>
    <cfRule type="cellIs" dxfId="680" priority="1872" operator="greaterThan">
      <formula>0.1</formula>
    </cfRule>
  </conditionalFormatting>
  <conditionalFormatting sqref="T272">
    <cfRule type="cellIs" dxfId="679" priority="1865" operator="between">
      <formula>0.05</formula>
      <formula>0.1</formula>
    </cfRule>
    <cfRule type="cellIs" dxfId="678" priority="1866" operator="greaterThan">
      <formula>0.101</formula>
    </cfRule>
  </conditionalFormatting>
  <conditionalFormatting sqref="U272">
    <cfRule type="cellIs" dxfId="677" priority="1867" operator="between">
      <formula>0.05</formula>
      <formula>0.1</formula>
    </cfRule>
    <cfRule type="cellIs" dxfId="676" priority="1868" operator="greaterThan">
      <formula>0.1</formula>
    </cfRule>
  </conditionalFormatting>
  <conditionalFormatting sqref="T273">
    <cfRule type="cellIs" dxfId="675" priority="1861" operator="between">
      <formula>0.05</formula>
      <formula>0.1</formula>
    </cfRule>
    <cfRule type="cellIs" dxfId="674" priority="1862" operator="greaterThan">
      <formula>0.101</formula>
    </cfRule>
  </conditionalFormatting>
  <conditionalFormatting sqref="U273">
    <cfRule type="cellIs" dxfId="673" priority="1863" operator="between">
      <formula>0.05</formula>
      <formula>0.1</formula>
    </cfRule>
    <cfRule type="cellIs" dxfId="672" priority="1864" operator="greaterThan">
      <formula>0.1</formula>
    </cfRule>
  </conditionalFormatting>
  <conditionalFormatting sqref="T274">
    <cfRule type="cellIs" dxfId="671" priority="1857" operator="between">
      <formula>0.05</formula>
      <formula>0.1</formula>
    </cfRule>
    <cfRule type="cellIs" dxfId="670" priority="1858" operator="greaterThan">
      <formula>0.101</formula>
    </cfRule>
  </conditionalFormatting>
  <conditionalFormatting sqref="U274">
    <cfRule type="cellIs" dxfId="669" priority="1859" operator="between">
      <formula>0.05</formula>
      <formula>0.1</formula>
    </cfRule>
    <cfRule type="cellIs" dxfId="668" priority="1860" operator="greaterThan">
      <formula>0.1</formula>
    </cfRule>
  </conditionalFormatting>
  <conditionalFormatting sqref="T275">
    <cfRule type="cellIs" dxfId="667" priority="1853" operator="between">
      <formula>0.05</formula>
      <formula>0.1</formula>
    </cfRule>
    <cfRule type="cellIs" dxfId="666" priority="1854" operator="greaterThan">
      <formula>0.101</formula>
    </cfRule>
  </conditionalFormatting>
  <conditionalFormatting sqref="U275">
    <cfRule type="cellIs" dxfId="665" priority="1855" operator="between">
      <formula>0.05</formula>
      <formula>0.1</formula>
    </cfRule>
    <cfRule type="cellIs" dxfId="664" priority="1856" operator="greaterThan">
      <formula>0.1</formula>
    </cfRule>
  </conditionalFormatting>
  <conditionalFormatting sqref="T276">
    <cfRule type="cellIs" dxfId="663" priority="1849" operator="between">
      <formula>0.05</formula>
      <formula>0.1</formula>
    </cfRule>
    <cfRule type="cellIs" dxfId="662" priority="1850" operator="greaterThan">
      <formula>0.101</formula>
    </cfRule>
  </conditionalFormatting>
  <conditionalFormatting sqref="U276">
    <cfRule type="cellIs" dxfId="661" priority="1851" operator="between">
      <formula>0.05</formula>
      <formula>0.1</formula>
    </cfRule>
    <cfRule type="cellIs" dxfId="660" priority="1852" operator="greaterThan">
      <formula>0.1</formula>
    </cfRule>
  </conditionalFormatting>
  <conditionalFormatting sqref="T277">
    <cfRule type="cellIs" dxfId="659" priority="1845" operator="between">
      <formula>0.05</formula>
      <formula>0.1</formula>
    </cfRule>
    <cfRule type="cellIs" dxfId="658" priority="1846" operator="greaterThan">
      <formula>0.101</formula>
    </cfRule>
  </conditionalFormatting>
  <conditionalFormatting sqref="U277">
    <cfRule type="cellIs" dxfId="657" priority="1847" operator="between">
      <formula>0.05</formula>
      <formula>0.1</formula>
    </cfRule>
    <cfRule type="cellIs" dxfId="656" priority="1848" operator="greaterThan">
      <formula>0.1</formula>
    </cfRule>
  </conditionalFormatting>
  <conditionalFormatting sqref="T278">
    <cfRule type="cellIs" dxfId="655" priority="1841" operator="between">
      <formula>0.05</formula>
      <formula>0.1</formula>
    </cfRule>
    <cfRule type="cellIs" dxfId="654" priority="1842" operator="greaterThan">
      <formula>0.101</formula>
    </cfRule>
  </conditionalFormatting>
  <conditionalFormatting sqref="U278">
    <cfRule type="cellIs" dxfId="653" priority="1843" operator="between">
      <formula>0.05</formula>
      <formula>0.1</formula>
    </cfRule>
    <cfRule type="cellIs" dxfId="652" priority="1844" operator="greaterThan">
      <formula>0.1</formula>
    </cfRule>
  </conditionalFormatting>
  <conditionalFormatting sqref="T279">
    <cfRule type="cellIs" dxfId="651" priority="1837" operator="between">
      <formula>0.05</formula>
      <formula>0.1</formula>
    </cfRule>
    <cfRule type="cellIs" dxfId="650" priority="1838" operator="greaterThan">
      <formula>0.101</formula>
    </cfRule>
  </conditionalFormatting>
  <conditionalFormatting sqref="U279">
    <cfRule type="cellIs" dxfId="649" priority="1839" operator="between">
      <formula>0.05</formula>
      <formula>0.1</formula>
    </cfRule>
    <cfRule type="cellIs" dxfId="648" priority="1840" operator="greaterThan">
      <formula>0.1</formula>
    </cfRule>
  </conditionalFormatting>
  <conditionalFormatting sqref="T280">
    <cfRule type="cellIs" dxfId="647" priority="1833" operator="between">
      <formula>0.05</formula>
      <formula>0.1</formula>
    </cfRule>
    <cfRule type="cellIs" dxfId="646" priority="1834" operator="greaterThan">
      <formula>0.101</formula>
    </cfRule>
  </conditionalFormatting>
  <conditionalFormatting sqref="U280">
    <cfRule type="cellIs" dxfId="645" priority="1835" operator="between">
      <formula>0.05</formula>
      <formula>0.1</formula>
    </cfRule>
    <cfRule type="cellIs" dxfId="644" priority="1836" operator="greaterThan">
      <formula>0.1</formula>
    </cfRule>
  </conditionalFormatting>
  <conditionalFormatting sqref="T281">
    <cfRule type="cellIs" dxfId="643" priority="1829" operator="between">
      <formula>0.05</formula>
      <formula>0.1</formula>
    </cfRule>
    <cfRule type="cellIs" dxfId="642" priority="1830" operator="greaterThan">
      <formula>0.101</formula>
    </cfRule>
  </conditionalFormatting>
  <conditionalFormatting sqref="U281">
    <cfRule type="cellIs" dxfId="641" priority="1831" operator="between">
      <formula>0.05</formula>
      <formula>0.1</formula>
    </cfRule>
    <cfRule type="cellIs" dxfId="640" priority="1832" operator="greaterThan">
      <formula>0.1</formula>
    </cfRule>
  </conditionalFormatting>
  <conditionalFormatting sqref="T282">
    <cfRule type="cellIs" dxfId="639" priority="1825" operator="between">
      <formula>0.05</formula>
      <formula>0.1</formula>
    </cfRule>
    <cfRule type="cellIs" dxfId="638" priority="1826" operator="greaterThan">
      <formula>0.101</formula>
    </cfRule>
  </conditionalFormatting>
  <conditionalFormatting sqref="U282">
    <cfRule type="cellIs" dxfId="637" priority="1827" operator="between">
      <formula>0.05</formula>
      <formula>0.1</formula>
    </cfRule>
    <cfRule type="cellIs" dxfId="636" priority="1828" operator="greaterThan">
      <formula>0.1</formula>
    </cfRule>
  </conditionalFormatting>
  <conditionalFormatting sqref="T283">
    <cfRule type="cellIs" dxfId="635" priority="1821" operator="between">
      <formula>0.05</formula>
      <formula>0.1</formula>
    </cfRule>
    <cfRule type="cellIs" dxfId="634" priority="1822" operator="greaterThan">
      <formula>0.101</formula>
    </cfRule>
  </conditionalFormatting>
  <conditionalFormatting sqref="U283">
    <cfRule type="cellIs" dxfId="633" priority="1823" operator="between">
      <formula>0.05</formula>
      <formula>0.1</formula>
    </cfRule>
    <cfRule type="cellIs" dxfId="632" priority="1824" operator="greaterThan">
      <formula>0.1</formula>
    </cfRule>
  </conditionalFormatting>
  <conditionalFormatting sqref="T284">
    <cfRule type="cellIs" dxfId="631" priority="1817" operator="between">
      <formula>0.05</formula>
      <formula>0.1</formula>
    </cfRule>
    <cfRule type="cellIs" dxfId="630" priority="1818" operator="greaterThan">
      <formula>0.101</formula>
    </cfRule>
  </conditionalFormatting>
  <conditionalFormatting sqref="U284">
    <cfRule type="cellIs" dxfId="629" priority="1819" operator="between">
      <formula>0.05</formula>
      <formula>0.1</formula>
    </cfRule>
    <cfRule type="cellIs" dxfId="628" priority="1820" operator="greaterThan">
      <formula>0.1</formula>
    </cfRule>
  </conditionalFormatting>
  <conditionalFormatting sqref="T285">
    <cfRule type="cellIs" dxfId="627" priority="1813" operator="between">
      <formula>0.05</formula>
      <formula>0.1</formula>
    </cfRule>
    <cfRule type="cellIs" dxfId="626" priority="1814" operator="greaterThan">
      <formula>0.101</formula>
    </cfRule>
  </conditionalFormatting>
  <conditionalFormatting sqref="U285">
    <cfRule type="cellIs" dxfId="625" priority="1815" operator="between">
      <formula>0.05</formula>
      <formula>0.1</formula>
    </cfRule>
    <cfRule type="cellIs" dxfId="624" priority="1816" operator="greaterThan">
      <formula>0.1</formula>
    </cfRule>
  </conditionalFormatting>
  <conditionalFormatting sqref="T286">
    <cfRule type="cellIs" dxfId="623" priority="1809" operator="between">
      <formula>0.05</formula>
      <formula>0.1</formula>
    </cfRule>
    <cfRule type="cellIs" dxfId="622" priority="1810" operator="greaterThan">
      <formula>0.101</formula>
    </cfRule>
  </conditionalFormatting>
  <conditionalFormatting sqref="U286">
    <cfRule type="cellIs" dxfId="621" priority="1811" operator="between">
      <formula>0.05</formula>
      <formula>0.1</formula>
    </cfRule>
    <cfRule type="cellIs" dxfId="620" priority="1812" operator="greaterThan">
      <formula>0.1</formula>
    </cfRule>
  </conditionalFormatting>
  <conditionalFormatting sqref="T287">
    <cfRule type="cellIs" dxfId="619" priority="1805" operator="between">
      <formula>0.05</formula>
      <formula>0.1</formula>
    </cfRule>
    <cfRule type="cellIs" dxfId="618" priority="1806" operator="greaterThan">
      <formula>0.101</formula>
    </cfRule>
  </conditionalFormatting>
  <conditionalFormatting sqref="U287">
    <cfRule type="cellIs" dxfId="617" priority="1807" operator="between">
      <formula>0.05</formula>
      <formula>0.1</formula>
    </cfRule>
    <cfRule type="cellIs" dxfId="616" priority="1808" operator="greaterThan">
      <formula>0.1</formula>
    </cfRule>
  </conditionalFormatting>
  <conditionalFormatting sqref="T288">
    <cfRule type="cellIs" dxfId="615" priority="1801" operator="between">
      <formula>0.05</formula>
      <formula>0.1</formula>
    </cfRule>
    <cfRule type="cellIs" dxfId="614" priority="1802" operator="greaterThan">
      <formula>0.101</formula>
    </cfRule>
  </conditionalFormatting>
  <conditionalFormatting sqref="U288">
    <cfRule type="cellIs" dxfId="613" priority="1803" operator="between">
      <formula>0.05</formula>
      <formula>0.1</formula>
    </cfRule>
    <cfRule type="cellIs" dxfId="612" priority="1804" operator="greaterThan">
      <formula>0.1</formula>
    </cfRule>
  </conditionalFormatting>
  <conditionalFormatting sqref="T289">
    <cfRule type="cellIs" dxfId="611" priority="1797" operator="between">
      <formula>0.05</formula>
      <formula>0.1</formula>
    </cfRule>
    <cfRule type="cellIs" dxfId="610" priority="1798" operator="greaterThan">
      <formula>0.101</formula>
    </cfRule>
  </conditionalFormatting>
  <conditionalFormatting sqref="U289">
    <cfRule type="cellIs" dxfId="609" priority="1799" operator="between">
      <formula>0.05</formula>
      <formula>0.1</formula>
    </cfRule>
    <cfRule type="cellIs" dxfId="608" priority="1800" operator="greaterThan">
      <formula>0.1</formula>
    </cfRule>
  </conditionalFormatting>
  <conditionalFormatting sqref="T290">
    <cfRule type="cellIs" dxfId="607" priority="1793" operator="between">
      <formula>0.05</formula>
      <formula>0.1</formula>
    </cfRule>
    <cfRule type="cellIs" dxfId="606" priority="1794" operator="greaterThan">
      <formula>0.101</formula>
    </cfRule>
  </conditionalFormatting>
  <conditionalFormatting sqref="U290">
    <cfRule type="cellIs" dxfId="605" priority="1795" operator="between">
      <formula>0.05</formula>
      <formula>0.1</formula>
    </cfRule>
    <cfRule type="cellIs" dxfId="604" priority="1796" operator="greaterThan">
      <formula>0.1</formula>
    </cfRule>
  </conditionalFormatting>
  <conditionalFormatting sqref="T291">
    <cfRule type="cellIs" dxfId="603" priority="1789" operator="between">
      <formula>0.05</formula>
      <formula>0.1</formula>
    </cfRule>
    <cfRule type="cellIs" dxfId="602" priority="1790" operator="greaterThan">
      <formula>0.101</formula>
    </cfRule>
  </conditionalFormatting>
  <conditionalFormatting sqref="U291">
    <cfRule type="cellIs" dxfId="601" priority="1791" operator="between">
      <formula>0.05</formula>
      <formula>0.1</formula>
    </cfRule>
    <cfRule type="cellIs" dxfId="600" priority="1792" operator="greaterThan">
      <formula>0.1</formula>
    </cfRule>
  </conditionalFormatting>
  <conditionalFormatting sqref="T292">
    <cfRule type="cellIs" dxfId="599" priority="1785" operator="between">
      <formula>0.05</formula>
      <formula>0.1</formula>
    </cfRule>
    <cfRule type="cellIs" dxfId="598" priority="1786" operator="greaterThan">
      <formula>0.101</formula>
    </cfRule>
  </conditionalFormatting>
  <conditionalFormatting sqref="U292">
    <cfRule type="cellIs" dxfId="597" priority="1787" operator="between">
      <formula>0.05</formula>
      <formula>0.1</formula>
    </cfRule>
    <cfRule type="cellIs" dxfId="596" priority="1788" operator="greaterThan">
      <formula>0.1</formula>
    </cfRule>
  </conditionalFormatting>
  <conditionalFormatting sqref="T293">
    <cfRule type="cellIs" dxfId="595" priority="1781" operator="between">
      <formula>0.05</formula>
      <formula>0.1</formula>
    </cfRule>
    <cfRule type="cellIs" dxfId="594" priority="1782" operator="greaterThan">
      <formula>0.101</formula>
    </cfRule>
  </conditionalFormatting>
  <conditionalFormatting sqref="U293">
    <cfRule type="cellIs" dxfId="593" priority="1783" operator="between">
      <formula>0.05</formula>
      <formula>0.1</formula>
    </cfRule>
    <cfRule type="cellIs" dxfId="592" priority="1784" operator="greaterThan">
      <formula>0.1</formula>
    </cfRule>
  </conditionalFormatting>
  <conditionalFormatting sqref="T294">
    <cfRule type="cellIs" dxfId="591" priority="1777" operator="between">
      <formula>0.05</formula>
      <formula>0.1</formula>
    </cfRule>
    <cfRule type="cellIs" dxfId="590" priority="1778" operator="greaterThan">
      <formula>0.101</formula>
    </cfRule>
  </conditionalFormatting>
  <conditionalFormatting sqref="U294">
    <cfRule type="cellIs" dxfId="589" priority="1779" operator="between">
      <formula>0.05</formula>
      <formula>0.1</formula>
    </cfRule>
    <cfRule type="cellIs" dxfId="588" priority="1780" operator="greaterThan">
      <formula>0.1</formula>
    </cfRule>
  </conditionalFormatting>
  <conditionalFormatting sqref="T295">
    <cfRule type="cellIs" dxfId="587" priority="1773" operator="between">
      <formula>0.05</formula>
      <formula>0.1</formula>
    </cfRule>
    <cfRule type="cellIs" dxfId="586" priority="1774" operator="greaterThan">
      <formula>0.101</formula>
    </cfRule>
  </conditionalFormatting>
  <conditionalFormatting sqref="U295">
    <cfRule type="cellIs" dxfId="585" priority="1775" operator="between">
      <formula>0.05</formula>
      <formula>0.1</formula>
    </cfRule>
    <cfRule type="cellIs" dxfId="584" priority="1776" operator="greaterThan">
      <formula>0.1</formula>
    </cfRule>
  </conditionalFormatting>
  <conditionalFormatting sqref="T296">
    <cfRule type="cellIs" dxfId="583" priority="1769" operator="between">
      <formula>0.05</formula>
      <formula>0.1</formula>
    </cfRule>
    <cfRule type="cellIs" dxfId="582" priority="1770" operator="greaterThan">
      <formula>0.101</formula>
    </cfRule>
  </conditionalFormatting>
  <conditionalFormatting sqref="U296">
    <cfRule type="cellIs" dxfId="581" priority="1771" operator="between">
      <formula>0.05</formula>
      <formula>0.1</formula>
    </cfRule>
    <cfRule type="cellIs" dxfId="580" priority="1772" operator="greaterThan">
      <formula>0.1</formula>
    </cfRule>
  </conditionalFormatting>
  <conditionalFormatting sqref="T297">
    <cfRule type="cellIs" dxfId="579" priority="1765" operator="between">
      <formula>0.05</formula>
      <formula>0.1</formula>
    </cfRule>
    <cfRule type="cellIs" dxfId="578" priority="1766" operator="greaterThan">
      <formula>0.101</formula>
    </cfRule>
  </conditionalFormatting>
  <conditionalFormatting sqref="U297">
    <cfRule type="cellIs" dxfId="577" priority="1767" operator="between">
      <formula>0.05</formula>
      <formula>0.1</formula>
    </cfRule>
    <cfRule type="cellIs" dxfId="576" priority="1768" operator="greaterThan">
      <formula>0.1</formula>
    </cfRule>
  </conditionalFormatting>
  <conditionalFormatting sqref="T298">
    <cfRule type="cellIs" dxfId="575" priority="1761" operator="between">
      <formula>0.05</formula>
      <formula>0.1</formula>
    </cfRule>
    <cfRule type="cellIs" dxfId="574" priority="1762" operator="greaterThan">
      <formula>0.101</formula>
    </cfRule>
  </conditionalFormatting>
  <conditionalFormatting sqref="U298">
    <cfRule type="cellIs" dxfId="573" priority="1763" operator="between">
      <formula>0.05</formula>
      <formula>0.1</formula>
    </cfRule>
    <cfRule type="cellIs" dxfId="572" priority="1764" operator="greaterThan">
      <formula>0.1</formula>
    </cfRule>
  </conditionalFormatting>
  <conditionalFormatting sqref="T299">
    <cfRule type="cellIs" dxfId="571" priority="1757" operator="between">
      <formula>0.05</formula>
      <formula>0.1</formula>
    </cfRule>
    <cfRule type="cellIs" dxfId="570" priority="1758" operator="greaterThan">
      <formula>0.101</formula>
    </cfRule>
  </conditionalFormatting>
  <conditionalFormatting sqref="U299">
    <cfRule type="cellIs" dxfId="569" priority="1759" operator="between">
      <formula>0.05</formula>
      <formula>0.1</formula>
    </cfRule>
    <cfRule type="cellIs" dxfId="568" priority="1760" operator="greaterThan">
      <formula>0.1</formula>
    </cfRule>
  </conditionalFormatting>
  <conditionalFormatting sqref="T300">
    <cfRule type="cellIs" dxfId="567" priority="1753" operator="between">
      <formula>0.05</formula>
      <formula>0.1</formula>
    </cfRule>
    <cfRule type="cellIs" dxfId="566" priority="1754" operator="greaterThan">
      <formula>0.101</formula>
    </cfRule>
  </conditionalFormatting>
  <conditionalFormatting sqref="U300">
    <cfRule type="cellIs" dxfId="565" priority="1755" operator="between">
      <formula>0.05</formula>
      <formula>0.1</formula>
    </cfRule>
    <cfRule type="cellIs" dxfId="564" priority="1756" operator="greaterThan">
      <formula>0.1</formula>
    </cfRule>
  </conditionalFormatting>
  <conditionalFormatting sqref="T301">
    <cfRule type="cellIs" dxfId="563" priority="1737" operator="between">
      <formula>0.05</formula>
      <formula>0.1</formula>
    </cfRule>
    <cfRule type="cellIs" dxfId="562" priority="1738" operator="greaterThan">
      <formula>0.101</formula>
    </cfRule>
  </conditionalFormatting>
  <conditionalFormatting sqref="U301">
    <cfRule type="cellIs" dxfId="561" priority="1739" operator="between">
      <formula>0.05</formula>
      <formula>0.1</formula>
    </cfRule>
    <cfRule type="cellIs" dxfId="560" priority="1740" operator="greaterThan">
      <formula>0.1</formula>
    </cfRule>
  </conditionalFormatting>
  <conditionalFormatting sqref="T302">
    <cfRule type="cellIs" dxfId="559" priority="1733" operator="between">
      <formula>0.05</formula>
      <formula>0.1</formula>
    </cfRule>
    <cfRule type="cellIs" dxfId="558" priority="1734" operator="greaterThan">
      <formula>0.101</formula>
    </cfRule>
  </conditionalFormatting>
  <conditionalFormatting sqref="U302">
    <cfRule type="cellIs" dxfId="557" priority="1735" operator="between">
      <formula>0.05</formula>
      <formula>0.1</formula>
    </cfRule>
    <cfRule type="cellIs" dxfId="556" priority="1736" operator="greaterThan">
      <formula>0.1</formula>
    </cfRule>
  </conditionalFormatting>
  <conditionalFormatting sqref="T304">
    <cfRule type="cellIs" dxfId="555" priority="1725" operator="between">
      <formula>0.05</formula>
      <formula>0.1</formula>
    </cfRule>
    <cfRule type="cellIs" dxfId="554" priority="1726" operator="greaterThan">
      <formula>0.101</formula>
    </cfRule>
  </conditionalFormatting>
  <conditionalFormatting sqref="U304">
    <cfRule type="cellIs" dxfId="553" priority="1727" operator="between">
      <formula>0.05</formula>
      <formula>0.1</formula>
    </cfRule>
    <cfRule type="cellIs" dxfId="552" priority="1728" operator="greaterThan">
      <formula>0.1</formula>
    </cfRule>
  </conditionalFormatting>
  <conditionalFormatting sqref="T303">
    <cfRule type="cellIs" dxfId="551" priority="1729" operator="between">
      <formula>0.05</formula>
      <formula>0.1</formula>
    </cfRule>
    <cfRule type="cellIs" dxfId="550" priority="1730" operator="greaterThan">
      <formula>0.101</formula>
    </cfRule>
  </conditionalFormatting>
  <conditionalFormatting sqref="U303">
    <cfRule type="cellIs" dxfId="549" priority="1731" operator="between">
      <formula>0.05</formula>
      <formula>0.1</formula>
    </cfRule>
    <cfRule type="cellIs" dxfId="548" priority="1732" operator="greaterThan">
      <formula>0.1</formula>
    </cfRule>
  </conditionalFormatting>
  <conditionalFormatting sqref="T305">
    <cfRule type="cellIs" dxfId="547" priority="1721" operator="between">
      <formula>0.05</formula>
      <formula>0.1</formula>
    </cfRule>
    <cfRule type="cellIs" dxfId="546" priority="1722" operator="greaterThan">
      <formula>0.101</formula>
    </cfRule>
  </conditionalFormatting>
  <conditionalFormatting sqref="U305">
    <cfRule type="cellIs" dxfId="545" priority="1723" operator="between">
      <formula>0.05</formula>
      <formula>0.1</formula>
    </cfRule>
    <cfRule type="cellIs" dxfId="544" priority="1724" operator="greaterThan">
      <formula>0.1</formula>
    </cfRule>
  </conditionalFormatting>
  <conditionalFormatting sqref="T307">
    <cfRule type="cellIs" dxfId="543" priority="1717" operator="between">
      <formula>0.05</formula>
      <formula>0.1</formula>
    </cfRule>
    <cfRule type="cellIs" dxfId="542" priority="1718" operator="greaterThan">
      <formula>0.101</formula>
    </cfRule>
  </conditionalFormatting>
  <conditionalFormatting sqref="U307">
    <cfRule type="cellIs" dxfId="541" priority="1719" operator="between">
      <formula>0.05</formula>
      <formula>0.1</formula>
    </cfRule>
    <cfRule type="cellIs" dxfId="540" priority="1720" operator="greaterThan">
      <formula>0.1</formula>
    </cfRule>
  </conditionalFormatting>
  <conditionalFormatting sqref="T309">
    <cfRule type="cellIs" dxfId="539" priority="1713" operator="between">
      <formula>0.05</formula>
      <formula>0.1</formula>
    </cfRule>
    <cfRule type="cellIs" dxfId="538" priority="1714" operator="greaterThan">
      <formula>0.101</formula>
    </cfRule>
  </conditionalFormatting>
  <conditionalFormatting sqref="U309">
    <cfRule type="cellIs" dxfId="537" priority="1715" operator="between">
      <formula>0.05</formula>
      <formula>0.1</formula>
    </cfRule>
    <cfRule type="cellIs" dxfId="536" priority="1716" operator="greaterThan">
      <formula>0.1</formula>
    </cfRule>
  </conditionalFormatting>
  <conditionalFormatting sqref="T310">
    <cfRule type="cellIs" dxfId="535" priority="1693" operator="between">
      <formula>0.05</formula>
      <formula>0.1</formula>
    </cfRule>
    <cfRule type="cellIs" dxfId="534" priority="1694" operator="greaterThan">
      <formula>0.101</formula>
    </cfRule>
  </conditionalFormatting>
  <conditionalFormatting sqref="U310">
    <cfRule type="cellIs" dxfId="533" priority="1695" operator="between">
      <formula>0.05</formula>
      <formula>0.1</formula>
    </cfRule>
    <cfRule type="cellIs" dxfId="532" priority="1696" operator="greaterThan">
      <formula>0.1</formula>
    </cfRule>
  </conditionalFormatting>
  <conditionalFormatting sqref="T311">
    <cfRule type="cellIs" dxfId="531" priority="1689" operator="between">
      <formula>0.05</formula>
      <formula>0.1</formula>
    </cfRule>
    <cfRule type="cellIs" dxfId="530" priority="1690" operator="greaterThan">
      <formula>0.101</formula>
    </cfRule>
  </conditionalFormatting>
  <conditionalFormatting sqref="U311">
    <cfRule type="cellIs" dxfId="529" priority="1691" operator="between">
      <formula>0.05</formula>
      <formula>0.1</formula>
    </cfRule>
    <cfRule type="cellIs" dxfId="528" priority="1692" operator="greaterThan">
      <formula>0.1</formula>
    </cfRule>
  </conditionalFormatting>
  <conditionalFormatting sqref="T312">
    <cfRule type="cellIs" dxfId="527" priority="1685" operator="between">
      <formula>0.05</formula>
      <formula>0.1</formula>
    </cfRule>
    <cfRule type="cellIs" dxfId="526" priority="1686" operator="greaterThan">
      <formula>0.101</formula>
    </cfRule>
  </conditionalFormatting>
  <conditionalFormatting sqref="U312">
    <cfRule type="cellIs" dxfId="525" priority="1687" operator="between">
      <formula>0.05</formula>
      <formula>0.1</formula>
    </cfRule>
    <cfRule type="cellIs" dxfId="524" priority="1688" operator="greaterThan">
      <formula>0.1</formula>
    </cfRule>
  </conditionalFormatting>
  <conditionalFormatting sqref="T314">
    <cfRule type="cellIs" dxfId="523" priority="1681" operator="between">
      <formula>0.05</formula>
      <formula>0.1</formula>
    </cfRule>
    <cfRule type="cellIs" dxfId="522" priority="1682" operator="greaterThan">
      <formula>0.101</formula>
    </cfRule>
  </conditionalFormatting>
  <conditionalFormatting sqref="U314">
    <cfRule type="cellIs" dxfId="521" priority="1683" operator="between">
      <formula>0.05</formula>
      <formula>0.1</formula>
    </cfRule>
    <cfRule type="cellIs" dxfId="520" priority="1684" operator="greaterThan">
      <formula>0.1</formula>
    </cfRule>
  </conditionalFormatting>
  <conditionalFormatting sqref="T313">
    <cfRule type="cellIs" dxfId="519" priority="1677" operator="between">
      <formula>0.05</formula>
      <formula>0.1</formula>
    </cfRule>
    <cfRule type="cellIs" dxfId="518" priority="1678" operator="greaterThan">
      <formula>0.101</formula>
    </cfRule>
  </conditionalFormatting>
  <conditionalFormatting sqref="U313">
    <cfRule type="cellIs" dxfId="517" priority="1679" operator="between">
      <formula>0.05</formula>
      <formula>0.1</formula>
    </cfRule>
    <cfRule type="cellIs" dxfId="516" priority="1680" operator="greaterThan">
      <formula>0.1</formula>
    </cfRule>
  </conditionalFormatting>
  <conditionalFormatting sqref="T315">
    <cfRule type="cellIs" dxfId="515" priority="1673" operator="between">
      <formula>0.05</formula>
      <formula>0.1</formula>
    </cfRule>
    <cfRule type="cellIs" dxfId="514" priority="1674" operator="greaterThan">
      <formula>0.101</formula>
    </cfRule>
  </conditionalFormatting>
  <conditionalFormatting sqref="U315">
    <cfRule type="cellIs" dxfId="513" priority="1675" operator="between">
      <formula>0.05</formula>
      <formula>0.1</formula>
    </cfRule>
    <cfRule type="cellIs" dxfId="512" priority="1676" operator="greaterThan">
      <formula>0.1</formula>
    </cfRule>
  </conditionalFormatting>
  <conditionalFormatting sqref="T316">
    <cfRule type="cellIs" dxfId="511" priority="1669" operator="between">
      <formula>0.05</formula>
      <formula>0.1</formula>
    </cfRule>
    <cfRule type="cellIs" dxfId="510" priority="1670" operator="greaterThan">
      <formula>0.101</formula>
    </cfRule>
  </conditionalFormatting>
  <conditionalFormatting sqref="U316">
    <cfRule type="cellIs" dxfId="509" priority="1671" operator="between">
      <formula>0.05</formula>
      <formula>0.1</formula>
    </cfRule>
    <cfRule type="cellIs" dxfId="508" priority="1672" operator="greaterThan">
      <formula>0.1</formula>
    </cfRule>
  </conditionalFormatting>
  <conditionalFormatting sqref="T317">
    <cfRule type="cellIs" dxfId="507" priority="1665" operator="between">
      <formula>0.05</formula>
      <formula>0.1</formula>
    </cfRule>
    <cfRule type="cellIs" dxfId="506" priority="1666" operator="greaterThan">
      <formula>0.101</formula>
    </cfRule>
  </conditionalFormatting>
  <conditionalFormatting sqref="U317">
    <cfRule type="cellIs" dxfId="505" priority="1667" operator="between">
      <formula>0.05</formula>
      <formula>0.1</formula>
    </cfRule>
    <cfRule type="cellIs" dxfId="504" priority="1668" operator="greaterThan">
      <formula>0.1</formula>
    </cfRule>
  </conditionalFormatting>
  <conditionalFormatting sqref="T318">
    <cfRule type="cellIs" dxfId="503" priority="1661" operator="between">
      <formula>0.05</formula>
      <formula>0.1</formula>
    </cfRule>
    <cfRule type="cellIs" dxfId="502" priority="1662" operator="greaterThan">
      <formula>0.101</formula>
    </cfRule>
  </conditionalFormatting>
  <conditionalFormatting sqref="U318">
    <cfRule type="cellIs" dxfId="501" priority="1663" operator="between">
      <formula>0.05</formula>
      <formula>0.1</formula>
    </cfRule>
    <cfRule type="cellIs" dxfId="500" priority="1664" operator="greaterThan">
      <formula>0.1</formula>
    </cfRule>
  </conditionalFormatting>
  <conditionalFormatting sqref="T319">
    <cfRule type="cellIs" dxfId="499" priority="1657" operator="between">
      <formula>0.05</formula>
      <formula>0.1</formula>
    </cfRule>
    <cfRule type="cellIs" dxfId="498" priority="1658" operator="greaterThan">
      <formula>0.101</formula>
    </cfRule>
  </conditionalFormatting>
  <conditionalFormatting sqref="U319">
    <cfRule type="cellIs" dxfId="497" priority="1659" operator="between">
      <formula>0.05</formula>
      <formula>0.1</formula>
    </cfRule>
    <cfRule type="cellIs" dxfId="496" priority="1660" operator="greaterThan">
      <formula>0.1</formula>
    </cfRule>
  </conditionalFormatting>
  <conditionalFormatting sqref="U320">
    <cfRule type="cellIs" dxfId="495" priority="987" operator="between">
      <formula>0.05</formula>
      <formula>0.1</formula>
    </cfRule>
    <cfRule type="cellIs" dxfId="494" priority="988" operator="greaterThan">
      <formula>0.1</formula>
    </cfRule>
  </conditionalFormatting>
  <conditionalFormatting sqref="T320">
    <cfRule type="cellIs" dxfId="493" priority="985" operator="between">
      <formula>0.05</formula>
      <formula>0.1</formula>
    </cfRule>
    <cfRule type="cellIs" dxfId="492" priority="986" operator="greaterThan">
      <formula>0.101</formula>
    </cfRule>
  </conditionalFormatting>
  <conditionalFormatting sqref="T27">
    <cfRule type="cellIs" dxfId="491" priority="951" operator="between">
      <formula>0.05</formula>
      <formula>0.1</formula>
    </cfRule>
    <cfRule type="cellIs" dxfId="490" priority="952" operator="greaterThan">
      <formula>0.101</formula>
    </cfRule>
  </conditionalFormatting>
  <conditionalFormatting sqref="U27">
    <cfRule type="cellIs" dxfId="489" priority="953" operator="between">
      <formula>0.05</formula>
      <formula>0.1</formula>
    </cfRule>
    <cfRule type="cellIs" dxfId="488" priority="954" operator="greaterThan">
      <formula>0.1</formula>
    </cfRule>
  </conditionalFormatting>
  <conditionalFormatting sqref="T28">
    <cfRule type="cellIs" dxfId="487" priority="947" operator="between">
      <formula>0.05</formula>
      <formula>0.1</formula>
    </cfRule>
    <cfRule type="cellIs" dxfId="486" priority="948" operator="greaterThan">
      <formula>0.101</formula>
    </cfRule>
  </conditionalFormatting>
  <conditionalFormatting sqref="U28">
    <cfRule type="cellIs" dxfId="485" priority="949" operator="between">
      <formula>0.05</formula>
      <formula>0.1</formula>
    </cfRule>
    <cfRule type="cellIs" dxfId="484" priority="950" operator="greaterThan">
      <formula>0.1</formula>
    </cfRule>
  </conditionalFormatting>
  <conditionalFormatting sqref="T29">
    <cfRule type="cellIs" dxfId="483" priority="943" operator="between">
      <formula>0.05</formula>
      <formula>0.1</formula>
    </cfRule>
    <cfRule type="cellIs" dxfId="482" priority="944" operator="greaterThan">
      <formula>0.101</formula>
    </cfRule>
  </conditionalFormatting>
  <conditionalFormatting sqref="U29">
    <cfRule type="cellIs" dxfId="481" priority="945" operator="between">
      <formula>0.05</formula>
      <formula>0.1</formula>
    </cfRule>
    <cfRule type="cellIs" dxfId="480" priority="946" operator="greaterThan">
      <formula>0.1</formula>
    </cfRule>
  </conditionalFormatting>
  <conditionalFormatting sqref="T30">
    <cfRule type="cellIs" dxfId="479" priority="939" operator="between">
      <formula>0.05</formula>
      <formula>0.1</formula>
    </cfRule>
    <cfRule type="cellIs" dxfId="478" priority="940" operator="greaterThan">
      <formula>0.101</formula>
    </cfRule>
  </conditionalFormatting>
  <conditionalFormatting sqref="U30">
    <cfRule type="cellIs" dxfId="477" priority="941" operator="between">
      <formula>0.05</formula>
      <formula>0.1</formula>
    </cfRule>
    <cfRule type="cellIs" dxfId="476" priority="942" operator="greaterThan">
      <formula>0.1</formula>
    </cfRule>
  </conditionalFormatting>
  <conditionalFormatting sqref="T31">
    <cfRule type="cellIs" dxfId="475" priority="935" operator="between">
      <formula>0.05</formula>
      <formula>0.1</formula>
    </cfRule>
    <cfRule type="cellIs" dxfId="474" priority="936" operator="greaterThan">
      <formula>0.101</formula>
    </cfRule>
  </conditionalFormatting>
  <conditionalFormatting sqref="U31">
    <cfRule type="cellIs" dxfId="473" priority="937" operator="between">
      <formula>0.05</formula>
      <formula>0.1</formula>
    </cfRule>
    <cfRule type="cellIs" dxfId="472" priority="938" operator="greaterThan">
      <formula>0.1</formula>
    </cfRule>
  </conditionalFormatting>
  <conditionalFormatting sqref="T32">
    <cfRule type="cellIs" dxfId="471" priority="927" operator="between">
      <formula>0.05</formula>
      <formula>0.1</formula>
    </cfRule>
    <cfRule type="cellIs" dxfId="470" priority="928" operator="greaterThan">
      <formula>0.101</formula>
    </cfRule>
  </conditionalFormatting>
  <conditionalFormatting sqref="U32">
    <cfRule type="cellIs" dxfId="469" priority="929" operator="between">
      <formula>0.05</formula>
      <formula>0.1</formula>
    </cfRule>
    <cfRule type="cellIs" dxfId="468" priority="930" operator="greaterThan">
      <formula>0.1</formula>
    </cfRule>
  </conditionalFormatting>
  <conditionalFormatting sqref="T33">
    <cfRule type="cellIs" dxfId="467" priority="923" operator="between">
      <formula>0.05</formula>
      <formula>0.1</formula>
    </cfRule>
    <cfRule type="cellIs" dxfId="466" priority="924" operator="greaterThan">
      <formula>0.101</formula>
    </cfRule>
  </conditionalFormatting>
  <conditionalFormatting sqref="U33">
    <cfRule type="cellIs" dxfId="465" priority="925" operator="between">
      <formula>0.05</formula>
      <formula>0.1</formula>
    </cfRule>
    <cfRule type="cellIs" dxfId="464" priority="926" operator="greaterThan">
      <formula>0.1</formula>
    </cfRule>
  </conditionalFormatting>
  <conditionalFormatting sqref="T34">
    <cfRule type="cellIs" dxfId="463" priority="915" operator="between">
      <formula>0.05</formula>
      <formula>0.1</formula>
    </cfRule>
    <cfRule type="cellIs" dxfId="462" priority="916" operator="greaterThan">
      <formula>0.101</formula>
    </cfRule>
  </conditionalFormatting>
  <conditionalFormatting sqref="U34">
    <cfRule type="cellIs" dxfId="461" priority="917" operator="between">
      <formula>0.05</formula>
      <formula>0.1</formula>
    </cfRule>
    <cfRule type="cellIs" dxfId="460" priority="918" operator="greaterThan">
      <formula>0.1</formula>
    </cfRule>
  </conditionalFormatting>
  <conditionalFormatting sqref="T35">
    <cfRule type="cellIs" dxfId="459" priority="899" operator="between">
      <formula>0.05</formula>
      <formula>0.1</formula>
    </cfRule>
    <cfRule type="cellIs" dxfId="458" priority="900" operator="greaterThan">
      <formula>0.101</formula>
    </cfRule>
  </conditionalFormatting>
  <conditionalFormatting sqref="U35">
    <cfRule type="cellIs" dxfId="457" priority="901" operator="between">
      <formula>0.05</formula>
      <formula>0.1</formula>
    </cfRule>
    <cfRule type="cellIs" dxfId="456" priority="902" operator="greaterThan">
      <formula>0.1</formula>
    </cfRule>
  </conditionalFormatting>
  <conditionalFormatting sqref="T36">
    <cfRule type="cellIs" dxfId="455" priority="883" operator="between">
      <formula>0.05</formula>
      <formula>0.1</formula>
    </cfRule>
    <cfRule type="cellIs" dxfId="454" priority="884" operator="greaterThan">
      <formula>0.101</formula>
    </cfRule>
  </conditionalFormatting>
  <conditionalFormatting sqref="U36">
    <cfRule type="cellIs" dxfId="453" priority="885" operator="between">
      <formula>0.05</formula>
      <formula>0.1</formula>
    </cfRule>
    <cfRule type="cellIs" dxfId="452" priority="886" operator="greaterThan">
      <formula>0.1</formula>
    </cfRule>
  </conditionalFormatting>
  <conditionalFormatting sqref="T37">
    <cfRule type="cellIs" dxfId="451" priority="879" operator="between">
      <formula>0.05</formula>
      <formula>0.1</formula>
    </cfRule>
    <cfRule type="cellIs" dxfId="450" priority="880" operator="greaterThan">
      <formula>0.101</formula>
    </cfRule>
  </conditionalFormatting>
  <conditionalFormatting sqref="U37">
    <cfRule type="cellIs" dxfId="449" priority="881" operator="between">
      <formula>0.05</formula>
      <formula>0.1</formula>
    </cfRule>
    <cfRule type="cellIs" dxfId="448" priority="882" operator="greaterThan">
      <formula>0.1</formula>
    </cfRule>
  </conditionalFormatting>
  <conditionalFormatting sqref="T38">
    <cfRule type="cellIs" dxfId="447" priority="863" operator="between">
      <formula>0.05</formula>
      <formula>0.1</formula>
    </cfRule>
    <cfRule type="cellIs" dxfId="446" priority="864" operator="greaterThan">
      <formula>0.101</formula>
    </cfRule>
  </conditionalFormatting>
  <conditionalFormatting sqref="U38">
    <cfRule type="cellIs" dxfId="445" priority="865" operator="between">
      <formula>0.05</formula>
      <formula>0.1</formula>
    </cfRule>
    <cfRule type="cellIs" dxfId="444" priority="866" operator="greaterThan">
      <formula>0.1</formula>
    </cfRule>
  </conditionalFormatting>
  <conditionalFormatting sqref="T39">
    <cfRule type="cellIs" dxfId="443" priority="855" operator="between">
      <formula>0.05</formula>
      <formula>0.1</formula>
    </cfRule>
    <cfRule type="cellIs" dxfId="442" priority="856" operator="greaterThan">
      <formula>0.101</formula>
    </cfRule>
  </conditionalFormatting>
  <conditionalFormatting sqref="U39">
    <cfRule type="cellIs" dxfId="441" priority="857" operator="between">
      <formula>0.05</formula>
      <formula>0.1</formula>
    </cfRule>
    <cfRule type="cellIs" dxfId="440" priority="858" operator="greaterThan">
      <formula>0.1</formula>
    </cfRule>
  </conditionalFormatting>
  <conditionalFormatting sqref="T40">
    <cfRule type="cellIs" dxfId="439" priority="851" operator="between">
      <formula>0.05</formula>
      <formula>0.1</formula>
    </cfRule>
    <cfRule type="cellIs" dxfId="438" priority="852" operator="greaterThan">
      <formula>0.101</formula>
    </cfRule>
  </conditionalFormatting>
  <conditionalFormatting sqref="U40">
    <cfRule type="cellIs" dxfId="437" priority="853" operator="between">
      <formula>0.05</formula>
      <formula>0.1</formula>
    </cfRule>
    <cfRule type="cellIs" dxfId="436" priority="854" operator="greaterThan">
      <formula>0.1</formula>
    </cfRule>
  </conditionalFormatting>
  <conditionalFormatting sqref="T41">
    <cfRule type="cellIs" dxfId="435" priority="847" operator="between">
      <formula>0.05</formula>
      <formula>0.1</formula>
    </cfRule>
    <cfRule type="cellIs" dxfId="434" priority="848" operator="greaterThan">
      <formula>0.101</formula>
    </cfRule>
  </conditionalFormatting>
  <conditionalFormatting sqref="U41">
    <cfRule type="cellIs" dxfId="433" priority="849" operator="between">
      <formula>0.05</formula>
      <formula>0.1</formula>
    </cfRule>
    <cfRule type="cellIs" dxfId="432" priority="850" operator="greaterThan">
      <formula>0.1</formula>
    </cfRule>
  </conditionalFormatting>
  <conditionalFormatting sqref="T42">
    <cfRule type="cellIs" dxfId="431" priority="843" operator="between">
      <formula>0.05</formula>
      <formula>0.1</formula>
    </cfRule>
    <cfRule type="cellIs" dxfId="430" priority="844" operator="greaterThan">
      <formula>0.101</formula>
    </cfRule>
  </conditionalFormatting>
  <conditionalFormatting sqref="U42">
    <cfRule type="cellIs" dxfId="429" priority="845" operator="between">
      <formula>0.05</formula>
      <formula>0.1</formula>
    </cfRule>
    <cfRule type="cellIs" dxfId="428" priority="846" operator="greaterThan">
      <formula>0.1</formula>
    </cfRule>
  </conditionalFormatting>
  <conditionalFormatting sqref="T43">
    <cfRule type="cellIs" dxfId="427" priority="835" operator="between">
      <formula>0.05</formula>
      <formula>0.1</formula>
    </cfRule>
    <cfRule type="cellIs" dxfId="426" priority="836" operator="greaterThan">
      <formula>0.101</formula>
    </cfRule>
  </conditionalFormatting>
  <conditionalFormatting sqref="U43">
    <cfRule type="cellIs" dxfId="425" priority="837" operator="between">
      <formula>0.05</formula>
      <formula>0.1</formula>
    </cfRule>
    <cfRule type="cellIs" dxfId="424" priority="838" operator="greaterThan">
      <formula>0.1</formula>
    </cfRule>
  </conditionalFormatting>
  <conditionalFormatting sqref="T44">
    <cfRule type="cellIs" dxfId="423" priority="823" operator="between">
      <formula>0.05</formula>
      <formula>0.1</formula>
    </cfRule>
    <cfRule type="cellIs" dxfId="422" priority="824" operator="greaterThan">
      <formula>0.101</formula>
    </cfRule>
  </conditionalFormatting>
  <conditionalFormatting sqref="U44">
    <cfRule type="cellIs" dxfId="421" priority="825" operator="between">
      <formula>0.05</formula>
      <formula>0.1</formula>
    </cfRule>
    <cfRule type="cellIs" dxfId="420" priority="826" operator="greaterThan">
      <formula>0.1</formula>
    </cfRule>
  </conditionalFormatting>
  <conditionalFormatting sqref="T45">
    <cfRule type="cellIs" dxfId="419" priority="815" operator="between">
      <formula>0.05</formula>
      <formula>0.1</formula>
    </cfRule>
    <cfRule type="cellIs" dxfId="418" priority="816" operator="greaterThan">
      <formula>0.101</formula>
    </cfRule>
  </conditionalFormatting>
  <conditionalFormatting sqref="U45">
    <cfRule type="cellIs" dxfId="417" priority="817" operator="between">
      <formula>0.05</formula>
      <formula>0.1</formula>
    </cfRule>
    <cfRule type="cellIs" dxfId="416" priority="818" operator="greaterThan">
      <formula>0.1</formula>
    </cfRule>
  </conditionalFormatting>
  <conditionalFormatting sqref="T46">
    <cfRule type="cellIs" dxfId="415" priority="811" operator="between">
      <formula>0.05</formula>
      <formula>0.1</formula>
    </cfRule>
    <cfRule type="cellIs" dxfId="414" priority="812" operator="greaterThan">
      <formula>0.101</formula>
    </cfRule>
  </conditionalFormatting>
  <conditionalFormatting sqref="U46">
    <cfRule type="cellIs" dxfId="413" priority="813" operator="between">
      <formula>0.05</formula>
      <formula>0.1</formula>
    </cfRule>
    <cfRule type="cellIs" dxfId="412" priority="814" operator="greaterThan">
      <formula>0.1</formula>
    </cfRule>
  </conditionalFormatting>
  <conditionalFormatting sqref="T47">
    <cfRule type="cellIs" dxfId="411" priority="771" operator="between">
      <formula>0.05</formula>
      <formula>0.1</formula>
    </cfRule>
    <cfRule type="cellIs" dxfId="410" priority="772" operator="greaterThan">
      <formula>0.101</formula>
    </cfRule>
  </conditionalFormatting>
  <conditionalFormatting sqref="U47">
    <cfRule type="cellIs" dxfId="409" priority="773" operator="between">
      <formula>0.05</formula>
      <formula>0.1</formula>
    </cfRule>
    <cfRule type="cellIs" dxfId="408" priority="774" operator="greaterThan">
      <formula>0.1</formula>
    </cfRule>
  </conditionalFormatting>
  <conditionalFormatting sqref="T48">
    <cfRule type="cellIs" dxfId="407" priority="767" operator="between">
      <formula>0.05</formula>
      <formula>0.1</formula>
    </cfRule>
    <cfRule type="cellIs" dxfId="406" priority="768" operator="greaterThan">
      <formula>0.101</formula>
    </cfRule>
  </conditionalFormatting>
  <conditionalFormatting sqref="U48">
    <cfRule type="cellIs" dxfId="405" priority="769" operator="between">
      <formula>0.05</formula>
      <formula>0.1</formula>
    </cfRule>
    <cfRule type="cellIs" dxfId="404" priority="770" operator="greaterThan">
      <formula>0.1</formula>
    </cfRule>
  </conditionalFormatting>
  <conditionalFormatting sqref="T49">
    <cfRule type="cellIs" dxfId="403" priority="759" operator="between">
      <formula>0.05</formula>
      <formula>0.1</formula>
    </cfRule>
    <cfRule type="cellIs" dxfId="402" priority="760" operator="greaterThan">
      <formula>0.101</formula>
    </cfRule>
  </conditionalFormatting>
  <conditionalFormatting sqref="U49">
    <cfRule type="cellIs" dxfId="401" priority="761" operator="between">
      <formula>0.05</formula>
      <formula>0.1</formula>
    </cfRule>
    <cfRule type="cellIs" dxfId="400" priority="762" operator="greaterThan">
      <formula>0.1</formula>
    </cfRule>
  </conditionalFormatting>
  <conditionalFormatting sqref="T50">
    <cfRule type="cellIs" dxfId="399" priority="755" operator="between">
      <formula>0.05</formula>
      <formula>0.1</formula>
    </cfRule>
    <cfRule type="cellIs" dxfId="398" priority="756" operator="greaterThan">
      <formula>0.101</formula>
    </cfRule>
  </conditionalFormatting>
  <conditionalFormatting sqref="U50">
    <cfRule type="cellIs" dxfId="397" priority="757" operator="between">
      <formula>0.05</formula>
      <formula>0.1</formula>
    </cfRule>
    <cfRule type="cellIs" dxfId="396" priority="758" operator="greaterThan">
      <formula>0.1</formula>
    </cfRule>
  </conditionalFormatting>
  <conditionalFormatting sqref="T51">
    <cfRule type="cellIs" dxfId="395" priority="751" operator="between">
      <formula>0.05</formula>
      <formula>0.1</formula>
    </cfRule>
    <cfRule type="cellIs" dxfId="394" priority="752" operator="greaterThan">
      <formula>0.101</formula>
    </cfRule>
  </conditionalFormatting>
  <conditionalFormatting sqref="U51">
    <cfRule type="cellIs" dxfId="393" priority="753" operator="between">
      <formula>0.05</formula>
      <formula>0.1</formula>
    </cfRule>
    <cfRule type="cellIs" dxfId="392" priority="754" operator="greaterThan">
      <formula>0.1</formula>
    </cfRule>
  </conditionalFormatting>
  <conditionalFormatting sqref="T52">
    <cfRule type="cellIs" dxfId="391" priority="747" operator="between">
      <formula>0.05</formula>
      <formula>0.1</formula>
    </cfRule>
    <cfRule type="cellIs" dxfId="390" priority="748" operator="greaterThan">
      <formula>0.101</formula>
    </cfRule>
  </conditionalFormatting>
  <conditionalFormatting sqref="U52">
    <cfRule type="cellIs" dxfId="389" priority="749" operator="between">
      <formula>0.05</formula>
      <formula>0.1</formula>
    </cfRule>
    <cfRule type="cellIs" dxfId="388" priority="750" operator="greaterThan">
      <formula>0.1</formula>
    </cfRule>
  </conditionalFormatting>
  <conditionalFormatting sqref="T53">
    <cfRule type="cellIs" dxfId="387" priority="739" operator="between">
      <formula>0.05</formula>
      <formula>0.1</formula>
    </cfRule>
    <cfRule type="cellIs" dxfId="386" priority="740" operator="greaterThan">
      <formula>0.101</formula>
    </cfRule>
  </conditionalFormatting>
  <conditionalFormatting sqref="U53">
    <cfRule type="cellIs" dxfId="385" priority="741" operator="between">
      <formula>0.05</formula>
      <formula>0.1</formula>
    </cfRule>
    <cfRule type="cellIs" dxfId="384" priority="742" operator="greaterThan">
      <formula>0.1</formula>
    </cfRule>
  </conditionalFormatting>
  <conditionalFormatting sqref="T54">
    <cfRule type="cellIs" dxfId="383" priority="735" operator="between">
      <formula>0.05</formula>
      <formula>0.1</formula>
    </cfRule>
    <cfRule type="cellIs" dxfId="382" priority="736" operator="greaterThan">
      <formula>0.101</formula>
    </cfRule>
  </conditionalFormatting>
  <conditionalFormatting sqref="U54">
    <cfRule type="cellIs" dxfId="381" priority="737" operator="between">
      <formula>0.05</formula>
      <formula>0.1</formula>
    </cfRule>
    <cfRule type="cellIs" dxfId="380" priority="738" operator="greaterThan">
      <formula>0.1</formula>
    </cfRule>
  </conditionalFormatting>
  <conditionalFormatting sqref="T55">
    <cfRule type="cellIs" dxfId="379" priority="731" operator="between">
      <formula>0.05</formula>
      <formula>0.1</formula>
    </cfRule>
    <cfRule type="cellIs" dxfId="378" priority="732" operator="greaterThan">
      <formula>0.101</formula>
    </cfRule>
  </conditionalFormatting>
  <conditionalFormatting sqref="U55">
    <cfRule type="cellIs" dxfId="377" priority="733" operator="between">
      <formula>0.05</formula>
      <formula>0.1</formula>
    </cfRule>
    <cfRule type="cellIs" dxfId="376" priority="734" operator="greaterThan">
      <formula>0.1</formula>
    </cfRule>
  </conditionalFormatting>
  <conditionalFormatting sqref="T56">
    <cfRule type="cellIs" dxfId="375" priority="707" operator="between">
      <formula>0.05</formula>
      <formula>0.1</formula>
    </cfRule>
    <cfRule type="cellIs" dxfId="374" priority="708" operator="greaterThan">
      <formula>0.101</formula>
    </cfRule>
  </conditionalFormatting>
  <conditionalFormatting sqref="U56">
    <cfRule type="cellIs" dxfId="373" priority="709" operator="between">
      <formula>0.05</formula>
      <formula>0.1</formula>
    </cfRule>
    <cfRule type="cellIs" dxfId="372" priority="710" operator="greaterThan">
      <formula>0.1</formula>
    </cfRule>
  </conditionalFormatting>
  <conditionalFormatting sqref="T57">
    <cfRule type="cellIs" dxfId="371" priority="703" operator="between">
      <formula>0.05</formula>
      <formula>0.1</formula>
    </cfRule>
    <cfRule type="cellIs" dxfId="370" priority="704" operator="greaterThan">
      <formula>0.101</formula>
    </cfRule>
  </conditionalFormatting>
  <conditionalFormatting sqref="U57">
    <cfRule type="cellIs" dxfId="369" priority="705" operator="between">
      <formula>0.05</formula>
      <formula>0.1</formula>
    </cfRule>
    <cfRule type="cellIs" dxfId="368" priority="706" operator="greaterThan">
      <formula>0.1</formula>
    </cfRule>
  </conditionalFormatting>
  <conditionalFormatting sqref="T58">
    <cfRule type="cellIs" dxfId="367" priority="699" operator="between">
      <formula>0.05</formula>
      <formula>0.1</formula>
    </cfRule>
    <cfRule type="cellIs" dxfId="366" priority="700" operator="greaterThan">
      <formula>0.101</formula>
    </cfRule>
  </conditionalFormatting>
  <conditionalFormatting sqref="U58">
    <cfRule type="cellIs" dxfId="365" priority="701" operator="between">
      <formula>0.05</formula>
      <formula>0.1</formula>
    </cfRule>
    <cfRule type="cellIs" dxfId="364" priority="702" operator="greaterThan">
      <formula>0.1</formula>
    </cfRule>
  </conditionalFormatting>
  <conditionalFormatting sqref="T59">
    <cfRule type="cellIs" dxfId="363" priority="679" operator="between">
      <formula>0.05</formula>
      <formula>0.1</formula>
    </cfRule>
    <cfRule type="cellIs" dxfId="362" priority="680" operator="greaterThan">
      <formula>0.101</formula>
    </cfRule>
  </conditionalFormatting>
  <conditionalFormatting sqref="U59">
    <cfRule type="cellIs" dxfId="361" priority="681" operator="between">
      <formula>0.05</formula>
      <formula>0.1</formula>
    </cfRule>
    <cfRule type="cellIs" dxfId="360" priority="682" operator="greaterThan">
      <formula>0.1</formula>
    </cfRule>
  </conditionalFormatting>
  <conditionalFormatting sqref="T60">
    <cfRule type="cellIs" dxfId="359" priority="675" operator="between">
      <formula>0.05</formula>
      <formula>0.1</formula>
    </cfRule>
    <cfRule type="cellIs" dxfId="358" priority="676" operator="greaterThan">
      <formula>0.101</formula>
    </cfRule>
  </conditionalFormatting>
  <conditionalFormatting sqref="U60">
    <cfRule type="cellIs" dxfId="357" priority="677" operator="between">
      <formula>0.05</formula>
      <formula>0.1</formula>
    </cfRule>
    <cfRule type="cellIs" dxfId="356" priority="678" operator="greaterThan">
      <formula>0.1</formula>
    </cfRule>
  </conditionalFormatting>
  <conditionalFormatting sqref="T61">
    <cfRule type="cellIs" dxfId="355" priority="671" operator="between">
      <formula>0.05</formula>
      <formula>0.1</formula>
    </cfRule>
    <cfRule type="cellIs" dxfId="354" priority="672" operator="greaterThan">
      <formula>0.101</formula>
    </cfRule>
  </conditionalFormatting>
  <conditionalFormatting sqref="U61">
    <cfRule type="cellIs" dxfId="353" priority="673" operator="between">
      <formula>0.05</formula>
      <formula>0.1</formula>
    </cfRule>
    <cfRule type="cellIs" dxfId="352" priority="674" operator="greaterThan">
      <formula>0.1</formula>
    </cfRule>
  </conditionalFormatting>
  <conditionalFormatting sqref="T62">
    <cfRule type="cellIs" dxfId="351" priority="667" operator="between">
      <formula>0.05</formula>
      <formula>0.1</formula>
    </cfRule>
    <cfRule type="cellIs" dxfId="350" priority="668" operator="greaterThan">
      <formula>0.101</formula>
    </cfRule>
  </conditionalFormatting>
  <conditionalFormatting sqref="U62">
    <cfRule type="cellIs" dxfId="349" priority="669" operator="between">
      <formula>0.05</formula>
      <formula>0.1</formula>
    </cfRule>
    <cfRule type="cellIs" dxfId="348" priority="670" operator="greaterThan">
      <formula>0.1</formula>
    </cfRule>
  </conditionalFormatting>
  <conditionalFormatting sqref="T63">
    <cfRule type="cellIs" dxfId="347" priority="647" operator="between">
      <formula>0.05</formula>
      <formula>0.1</formula>
    </cfRule>
    <cfRule type="cellIs" dxfId="346" priority="648" operator="greaterThan">
      <formula>0.101</formula>
    </cfRule>
  </conditionalFormatting>
  <conditionalFormatting sqref="U63">
    <cfRule type="cellIs" dxfId="345" priority="649" operator="between">
      <formula>0.05</formula>
      <formula>0.1</formula>
    </cfRule>
    <cfRule type="cellIs" dxfId="344" priority="650" operator="greaterThan">
      <formula>0.1</formula>
    </cfRule>
  </conditionalFormatting>
  <conditionalFormatting sqref="T65">
    <cfRule type="cellIs" dxfId="343" priority="639" operator="between">
      <formula>0.05</formula>
      <formula>0.1</formula>
    </cfRule>
    <cfRule type="cellIs" dxfId="342" priority="640" operator="greaterThan">
      <formula>0.101</formula>
    </cfRule>
  </conditionalFormatting>
  <conditionalFormatting sqref="U65">
    <cfRule type="cellIs" dxfId="341" priority="641" operator="between">
      <formula>0.05</formula>
      <formula>0.1</formula>
    </cfRule>
    <cfRule type="cellIs" dxfId="340" priority="642" operator="greaterThan">
      <formula>0.1</formula>
    </cfRule>
  </conditionalFormatting>
  <conditionalFormatting sqref="T64">
    <cfRule type="cellIs" dxfId="339" priority="635" operator="between">
      <formula>0.05</formula>
      <formula>0.1</formula>
    </cfRule>
    <cfRule type="cellIs" dxfId="338" priority="636" operator="greaterThan">
      <formula>0.101</formula>
    </cfRule>
  </conditionalFormatting>
  <conditionalFormatting sqref="U64">
    <cfRule type="cellIs" dxfId="337" priority="637" operator="between">
      <formula>0.05</formula>
      <formula>0.1</formula>
    </cfRule>
    <cfRule type="cellIs" dxfId="336" priority="638" operator="greaterThan">
      <formula>0.1</formula>
    </cfRule>
  </conditionalFormatting>
  <conditionalFormatting sqref="T66">
    <cfRule type="cellIs" dxfId="335" priority="527" operator="between">
      <formula>0.05</formula>
      <formula>0.1</formula>
    </cfRule>
    <cfRule type="cellIs" dxfId="334" priority="528" operator="greaterThan">
      <formula>0.101</formula>
    </cfRule>
  </conditionalFormatting>
  <conditionalFormatting sqref="U66">
    <cfRule type="cellIs" dxfId="333" priority="529" operator="between">
      <formula>0.05</formula>
      <formula>0.1</formula>
    </cfRule>
    <cfRule type="cellIs" dxfId="332" priority="530" operator="greaterThan">
      <formula>0.1</formula>
    </cfRule>
  </conditionalFormatting>
  <conditionalFormatting sqref="T67">
    <cfRule type="cellIs" dxfId="331" priority="523" operator="between">
      <formula>0.05</formula>
      <formula>0.1</formula>
    </cfRule>
    <cfRule type="cellIs" dxfId="330" priority="524" operator="greaterThan">
      <formula>0.101</formula>
    </cfRule>
  </conditionalFormatting>
  <conditionalFormatting sqref="U67">
    <cfRule type="cellIs" dxfId="329" priority="525" operator="between">
      <formula>0.05</formula>
      <formula>0.1</formula>
    </cfRule>
    <cfRule type="cellIs" dxfId="328" priority="526" operator="greaterThan">
      <formula>0.1</formula>
    </cfRule>
  </conditionalFormatting>
  <conditionalFormatting sqref="U68">
    <cfRule type="cellIs" dxfId="327" priority="521" operator="between">
      <formula>0.05</formula>
      <formula>0.1</formula>
    </cfRule>
    <cfRule type="cellIs" dxfId="326" priority="522" operator="greaterThan">
      <formula>0.1</formula>
    </cfRule>
  </conditionalFormatting>
  <conditionalFormatting sqref="T68">
    <cfRule type="cellIs" dxfId="325" priority="519" operator="between">
      <formula>0.05</formula>
      <formula>0.1</formula>
    </cfRule>
    <cfRule type="cellIs" dxfId="324" priority="520" operator="greaterThan">
      <formula>0.101</formula>
    </cfRule>
  </conditionalFormatting>
  <conditionalFormatting sqref="U69">
    <cfRule type="cellIs" dxfId="323" priority="517" operator="between">
      <formula>0.05</formula>
      <formula>0.1</formula>
    </cfRule>
    <cfRule type="cellIs" dxfId="322" priority="518" operator="greaterThan">
      <formula>0.1</formula>
    </cfRule>
  </conditionalFormatting>
  <conditionalFormatting sqref="T69">
    <cfRule type="cellIs" dxfId="321" priority="515" operator="between">
      <formula>0.05</formula>
      <formula>0.1</formula>
    </cfRule>
    <cfRule type="cellIs" dxfId="320" priority="516" operator="greaterThan">
      <formula>0.101</formula>
    </cfRule>
  </conditionalFormatting>
  <conditionalFormatting sqref="U70">
    <cfRule type="cellIs" dxfId="319" priority="513" operator="between">
      <formula>0.05</formula>
      <formula>0.1</formula>
    </cfRule>
    <cfRule type="cellIs" dxfId="318" priority="514" operator="greaterThan">
      <formula>0.1</formula>
    </cfRule>
  </conditionalFormatting>
  <conditionalFormatting sqref="T70">
    <cfRule type="cellIs" dxfId="317" priority="511" operator="between">
      <formula>0.05</formula>
      <formula>0.1</formula>
    </cfRule>
    <cfRule type="cellIs" dxfId="316" priority="512" operator="greaterThan">
      <formula>0.101</formula>
    </cfRule>
  </conditionalFormatting>
  <conditionalFormatting sqref="U71">
    <cfRule type="cellIs" dxfId="315" priority="509" operator="between">
      <formula>0.05</formula>
      <formula>0.1</formula>
    </cfRule>
    <cfRule type="cellIs" dxfId="314" priority="510" operator="greaterThan">
      <formula>0.1</formula>
    </cfRule>
  </conditionalFormatting>
  <conditionalFormatting sqref="T71">
    <cfRule type="cellIs" dxfId="313" priority="507" operator="between">
      <formula>0.05</formula>
      <formula>0.1</formula>
    </cfRule>
    <cfRule type="cellIs" dxfId="312" priority="508" operator="greaterThan">
      <formula>0.101</formula>
    </cfRule>
  </conditionalFormatting>
  <conditionalFormatting sqref="U72">
    <cfRule type="cellIs" dxfId="311" priority="505" operator="between">
      <formula>0.05</formula>
      <formula>0.1</formula>
    </cfRule>
    <cfRule type="cellIs" dxfId="310" priority="506" operator="greaterThan">
      <formula>0.1</formula>
    </cfRule>
  </conditionalFormatting>
  <conditionalFormatting sqref="T72">
    <cfRule type="cellIs" dxfId="309" priority="503" operator="between">
      <formula>0.05</formula>
      <formula>0.1</formula>
    </cfRule>
    <cfRule type="cellIs" dxfId="308" priority="504" operator="greaterThan">
      <formula>0.101</formula>
    </cfRule>
  </conditionalFormatting>
  <conditionalFormatting sqref="T73">
    <cfRule type="cellIs" dxfId="307" priority="499" operator="between">
      <formula>0.05</formula>
      <formula>0.1</formula>
    </cfRule>
    <cfRule type="cellIs" dxfId="306" priority="500" operator="greaterThan">
      <formula>0.101</formula>
    </cfRule>
  </conditionalFormatting>
  <conditionalFormatting sqref="U73">
    <cfRule type="cellIs" dxfId="305" priority="501" operator="between">
      <formula>0.05</formula>
      <formula>0.1</formula>
    </cfRule>
    <cfRule type="cellIs" dxfId="304" priority="502" operator="greaterThan">
      <formula>0.1</formula>
    </cfRule>
  </conditionalFormatting>
  <conditionalFormatting sqref="T74">
    <cfRule type="cellIs" dxfId="303" priority="495" operator="between">
      <formula>0.05</formula>
      <formula>0.1</formula>
    </cfRule>
    <cfRule type="cellIs" dxfId="302" priority="496" operator="greaterThan">
      <formula>0.101</formula>
    </cfRule>
  </conditionalFormatting>
  <conditionalFormatting sqref="U74">
    <cfRule type="cellIs" dxfId="301" priority="497" operator="between">
      <formula>0.05</formula>
      <formula>0.1</formula>
    </cfRule>
    <cfRule type="cellIs" dxfId="300" priority="498" operator="greaterThan">
      <formula>0.1</formula>
    </cfRule>
  </conditionalFormatting>
  <conditionalFormatting sqref="T75">
    <cfRule type="cellIs" dxfId="299" priority="491" operator="between">
      <formula>0.05</formula>
      <formula>0.1</formula>
    </cfRule>
    <cfRule type="cellIs" dxfId="298" priority="492" operator="greaterThan">
      <formula>0.101</formula>
    </cfRule>
  </conditionalFormatting>
  <conditionalFormatting sqref="U75">
    <cfRule type="cellIs" dxfId="297" priority="493" operator="between">
      <formula>0.05</formula>
      <formula>0.1</formula>
    </cfRule>
    <cfRule type="cellIs" dxfId="296" priority="494" operator="greaterThan">
      <formula>0.1</formula>
    </cfRule>
  </conditionalFormatting>
  <conditionalFormatting sqref="T76">
    <cfRule type="cellIs" dxfId="295" priority="487" operator="between">
      <formula>0.05</formula>
      <formula>0.1</formula>
    </cfRule>
    <cfRule type="cellIs" dxfId="294" priority="488" operator="greaterThan">
      <formula>0.101</formula>
    </cfRule>
  </conditionalFormatting>
  <conditionalFormatting sqref="U76">
    <cfRule type="cellIs" dxfId="293" priority="489" operator="between">
      <formula>0.05</formula>
      <formula>0.1</formula>
    </cfRule>
    <cfRule type="cellIs" dxfId="292" priority="490" operator="greaterThan">
      <formula>0.1</formula>
    </cfRule>
  </conditionalFormatting>
  <conditionalFormatting sqref="T77">
    <cfRule type="cellIs" dxfId="291" priority="479" operator="between">
      <formula>0.05</formula>
      <formula>0.1</formula>
    </cfRule>
    <cfRule type="cellIs" dxfId="290" priority="480" operator="greaterThan">
      <formula>0.101</formula>
    </cfRule>
  </conditionalFormatting>
  <conditionalFormatting sqref="U77">
    <cfRule type="cellIs" dxfId="289" priority="481" operator="between">
      <formula>0.05</formula>
      <formula>0.1</formula>
    </cfRule>
    <cfRule type="cellIs" dxfId="288" priority="482" operator="greaterThan">
      <formula>0.1</formula>
    </cfRule>
  </conditionalFormatting>
  <conditionalFormatting sqref="T78">
    <cfRule type="cellIs" dxfId="287" priority="475" operator="between">
      <formula>0.05</formula>
      <formula>0.1</formula>
    </cfRule>
    <cfRule type="cellIs" dxfId="286" priority="476" operator="greaterThan">
      <formula>0.101</formula>
    </cfRule>
  </conditionalFormatting>
  <conditionalFormatting sqref="U78">
    <cfRule type="cellIs" dxfId="285" priority="477" operator="between">
      <formula>0.05</formula>
      <formula>0.1</formula>
    </cfRule>
    <cfRule type="cellIs" dxfId="284" priority="478" operator="greaterThan">
      <formula>0.1</formula>
    </cfRule>
  </conditionalFormatting>
  <conditionalFormatting sqref="T79">
    <cfRule type="cellIs" dxfId="283" priority="471" operator="between">
      <formula>0.05</formula>
      <formula>0.1</formula>
    </cfRule>
    <cfRule type="cellIs" dxfId="282" priority="472" operator="greaterThan">
      <formula>0.101</formula>
    </cfRule>
  </conditionalFormatting>
  <conditionalFormatting sqref="U79">
    <cfRule type="cellIs" dxfId="281" priority="473" operator="between">
      <formula>0.05</formula>
      <formula>0.1</formula>
    </cfRule>
    <cfRule type="cellIs" dxfId="280" priority="474" operator="greaterThan">
      <formula>0.1</formula>
    </cfRule>
  </conditionalFormatting>
  <conditionalFormatting sqref="T80">
    <cfRule type="cellIs" dxfId="279" priority="467" operator="between">
      <formula>0.05</formula>
      <formula>0.1</formula>
    </cfRule>
    <cfRule type="cellIs" dxfId="278" priority="468" operator="greaterThan">
      <formula>0.101</formula>
    </cfRule>
  </conditionalFormatting>
  <conditionalFormatting sqref="U80">
    <cfRule type="cellIs" dxfId="277" priority="469" operator="between">
      <formula>0.05</formula>
      <formula>0.1</formula>
    </cfRule>
    <cfRule type="cellIs" dxfId="276" priority="470" operator="greaterThan">
      <formula>0.1</formula>
    </cfRule>
  </conditionalFormatting>
  <conditionalFormatting sqref="T81">
    <cfRule type="cellIs" dxfId="275" priority="463" operator="between">
      <formula>0.05</formula>
      <formula>0.1</formula>
    </cfRule>
    <cfRule type="cellIs" dxfId="274" priority="464" operator="greaterThan">
      <formula>0.101</formula>
    </cfRule>
  </conditionalFormatting>
  <conditionalFormatting sqref="U81">
    <cfRule type="cellIs" dxfId="273" priority="465" operator="between">
      <formula>0.05</formula>
      <formula>0.1</formula>
    </cfRule>
    <cfRule type="cellIs" dxfId="272" priority="466" operator="greaterThan">
      <formula>0.1</formula>
    </cfRule>
  </conditionalFormatting>
  <conditionalFormatting sqref="T82">
    <cfRule type="cellIs" dxfId="271" priority="459" operator="between">
      <formula>0.05</formula>
      <formula>0.1</formula>
    </cfRule>
    <cfRule type="cellIs" dxfId="270" priority="460" operator="greaterThan">
      <formula>0.101</formula>
    </cfRule>
  </conditionalFormatting>
  <conditionalFormatting sqref="U82">
    <cfRule type="cellIs" dxfId="269" priority="461" operator="between">
      <formula>0.05</formula>
      <formula>0.1</formula>
    </cfRule>
    <cfRule type="cellIs" dxfId="268" priority="462" operator="greaterThan">
      <formula>0.1</formula>
    </cfRule>
  </conditionalFormatting>
  <conditionalFormatting sqref="T83">
    <cfRule type="cellIs" dxfId="267" priority="455" operator="between">
      <formula>0.05</formula>
      <formula>0.1</formula>
    </cfRule>
    <cfRule type="cellIs" dxfId="266" priority="456" operator="greaterThan">
      <formula>0.101</formula>
    </cfRule>
  </conditionalFormatting>
  <conditionalFormatting sqref="U83">
    <cfRule type="cellIs" dxfId="265" priority="457" operator="between">
      <formula>0.05</formula>
      <formula>0.1</formula>
    </cfRule>
    <cfRule type="cellIs" dxfId="264" priority="458" operator="greaterThan">
      <formula>0.1</formula>
    </cfRule>
  </conditionalFormatting>
  <conditionalFormatting sqref="T84">
    <cfRule type="cellIs" dxfId="263" priority="451" operator="between">
      <formula>0.05</formula>
      <formula>0.1</formula>
    </cfRule>
    <cfRule type="cellIs" dxfId="262" priority="452" operator="greaterThan">
      <formula>0.101</formula>
    </cfRule>
  </conditionalFormatting>
  <conditionalFormatting sqref="U84">
    <cfRule type="cellIs" dxfId="261" priority="453" operator="between">
      <formula>0.05</formula>
      <formula>0.1</formula>
    </cfRule>
    <cfRule type="cellIs" dxfId="260" priority="454" operator="greaterThan">
      <formula>0.1</formula>
    </cfRule>
  </conditionalFormatting>
  <conditionalFormatting sqref="T85">
    <cfRule type="cellIs" dxfId="259" priority="447" operator="between">
      <formula>0.05</formula>
      <formula>0.1</formula>
    </cfRule>
    <cfRule type="cellIs" dxfId="258" priority="448" operator="greaterThan">
      <formula>0.101</formula>
    </cfRule>
  </conditionalFormatting>
  <conditionalFormatting sqref="U85">
    <cfRule type="cellIs" dxfId="257" priority="449" operator="between">
      <formula>0.05</formula>
      <formula>0.1</formula>
    </cfRule>
    <cfRule type="cellIs" dxfId="256" priority="450" operator="greaterThan">
      <formula>0.1</formula>
    </cfRule>
  </conditionalFormatting>
  <conditionalFormatting sqref="T86">
    <cfRule type="cellIs" dxfId="255" priority="443" operator="between">
      <formula>0.05</formula>
      <formula>0.1</formula>
    </cfRule>
    <cfRule type="cellIs" dxfId="254" priority="444" operator="greaterThan">
      <formula>0.101</formula>
    </cfRule>
  </conditionalFormatting>
  <conditionalFormatting sqref="U86">
    <cfRule type="cellIs" dxfId="253" priority="445" operator="between">
      <formula>0.05</formula>
      <formula>0.1</formula>
    </cfRule>
    <cfRule type="cellIs" dxfId="252" priority="446" operator="greaterThan">
      <formula>0.1</formula>
    </cfRule>
  </conditionalFormatting>
  <conditionalFormatting sqref="T87">
    <cfRule type="cellIs" dxfId="251" priority="439" operator="between">
      <formula>0.05</formula>
      <formula>0.1</formula>
    </cfRule>
    <cfRule type="cellIs" dxfId="250" priority="440" operator="greaterThan">
      <formula>0.101</formula>
    </cfRule>
  </conditionalFormatting>
  <conditionalFormatting sqref="U87">
    <cfRule type="cellIs" dxfId="249" priority="441" operator="between">
      <formula>0.05</formula>
      <formula>0.1</formula>
    </cfRule>
    <cfRule type="cellIs" dxfId="248" priority="442" operator="greaterThan">
      <formula>0.1</formula>
    </cfRule>
  </conditionalFormatting>
  <conditionalFormatting sqref="T88">
    <cfRule type="cellIs" dxfId="247" priority="435" operator="between">
      <formula>0.05</formula>
      <formula>0.1</formula>
    </cfRule>
    <cfRule type="cellIs" dxfId="246" priority="436" operator="greaterThan">
      <formula>0.101</formula>
    </cfRule>
  </conditionalFormatting>
  <conditionalFormatting sqref="U88">
    <cfRule type="cellIs" dxfId="245" priority="437" operator="between">
      <formula>0.05</formula>
      <formula>0.1</formula>
    </cfRule>
    <cfRule type="cellIs" dxfId="244" priority="438" operator="greaterThan">
      <formula>0.1</formula>
    </cfRule>
  </conditionalFormatting>
  <conditionalFormatting sqref="T89">
    <cfRule type="cellIs" dxfId="243" priority="411" operator="between">
      <formula>0.05</formula>
      <formula>0.1</formula>
    </cfRule>
    <cfRule type="cellIs" dxfId="242" priority="412" operator="greaterThan">
      <formula>0.101</formula>
    </cfRule>
  </conditionalFormatting>
  <conditionalFormatting sqref="U89">
    <cfRule type="cellIs" dxfId="241" priority="413" operator="between">
      <formula>0.05</formula>
      <formula>0.1</formula>
    </cfRule>
    <cfRule type="cellIs" dxfId="240" priority="414" operator="greaterThan">
      <formula>0.1</formula>
    </cfRule>
  </conditionalFormatting>
  <conditionalFormatting sqref="T90">
    <cfRule type="cellIs" dxfId="239" priority="375" operator="between">
      <formula>0.05</formula>
      <formula>0.1</formula>
    </cfRule>
    <cfRule type="cellIs" dxfId="238" priority="376" operator="greaterThan">
      <formula>0.101</formula>
    </cfRule>
  </conditionalFormatting>
  <conditionalFormatting sqref="U90">
    <cfRule type="cellIs" dxfId="237" priority="377" operator="between">
      <formula>0.05</formula>
      <formula>0.1</formula>
    </cfRule>
    <cfRule type="cellIs" dxfId="236" priority="378" operator="greaterThan">
      <formula>0.1</formula>
    </cfRule>
  </conditionalFormatting>
  <conditionalFormatting sqref="T91">
    <cfRule type="cellIs" dxfId="235" priority="369" operator="between">
      <formula>0.05</formula>
      <formula>0.1</formula>
    </cfRule>
    <cfRule type="cellIs" dxfId="234" priority="370" operator="greaterThan">
      <formula>0.101</formula>
    </cfRule>
  </conditionalFormatting>
  <conditionalFormatting sqref="T92">
    <cfRule type="cellIs" dxfId="233" priority="365" operator="between">
      <formula>0.05</formula>
      <formula>0.1</formula>
    </cfRule>
    <cfRule type="cellIs" dxfId="232" priority="366" operator="greaterThan">
      <formula>0.101</formula>
    </cfRule>
  </conditionalFormatting>
  <conditionalFormatting sqref="U91">
    <cfRule type="cellIs" dxfId="231" priority="371" operator="between">
      <formula>0.05</formula>
      <formula>0.1</formula>
    </cfRule>
    <cfRule type="cellIs" dxfId="230" priority="372" operator="greaterThan">
      <formula>0.1</formula>
    </cfRule>
  </conditionalFormatting>
  <conditionalFormatting sqref="T93">
    <cfRule type="cellIs" dxfId="229" priority="361" operator="between">
      <formula>0.05</formula>
      <formula>0.1</formula>
    </cfRule>
    <cfRule type="cellIs" dxfId="228" priority="362" operator="greaterThan">
      <formula>0.101</formula>
    </cfRule>
  </conditionalFormatting>
  <conditionalFormatting sqref="U92">
    <cfRule type="cellIs" dxfId="227" priority="367" operator="between">
      <formula>0.05</formula>
      <formula>0.1</formula>
    </cfRule>
    <cfRule type="cellIs" dxfId="226" priority="368" operator="greaterThan">
      <formula>0.1</formula>
    </cfRule>
  </conditionalFormatting>
  <conditionalFormatting sqref="U93">
    <cfRule type="cellIs" dxfId="225" priority="363" operator="between">
      <formula>0.05</formula>
      <formula>0.1</formula>
    </cfRule>
    <cfRule type="cellIs" dxfId="224" priority="364" operator="greaterThan">
      <formula>0.1</formula>
    </cfRule>
  </conditionalFormatting>
  <conditionalFormatting sqref="T94">
    <cfRule type="cellIs" dxfId="223" priority="345" operator="between">
      <formula>0.05</formula>
      <formula>0.1</formula>
    </cfRule>
    <cfRule type="cellIs" dxfId="222" priority="346" operator="greaterThan">
      <formula>0.101</formula>
    </cfRule>
  </conditionalFormatting>
  <conditionalFormatting sqref="U94">
    <cfRule type="cellIs" dxfId="221" priority="347" operator="between">
      <formula>0.05</formula>
      <formula>0.1</formula>
    </cfRule>
    <cfRule type="cellIs" dxfId="220" priority="348" operator="greaterThan">
      <formula>0.1</formula>
    </cfRule>
  </conditionalFormatting>
  <conditionalFormatting sqref="T95">
    <cfRule type="cellIs" dxfId="219" priority="341" operator="between">
      <formula>0.05</formula>
      <formula>0.1</formula>
    </cfRule>
    <cfRule type="cellIs" dxfId="218" priority="342" operator="greaterThan">
      <formula>0.101</formula>
    </cfRule>
  </conditionalFormatting>
  <conditionalFormatting sqref="U95">
    <cfRule type="cellIs" dxfId="217" priority="343" operator="between">
      <formula>0.05</formula>
      <formula>0.1</formula>
    </cfRule>
    <cfRule type="cellIs" dxfId="216" priority="344" operator="greaterThan">
      <formula>0.1</formula>
    </cfRule>
  </conditionalFormatting>
  <conditionalFormatting sqref="T96">
    <cfRule type="cellIs" dxfId="215" priority="337" operator="between">
      <formula>0.05</formula>
      <formula>0.1</formula>
    </cfRule>
    <cfRule type="cellIs" dxfId="214" priority="338" operator="greaterThan">
      <formula>0.101</formula>
    </cfRule>
  </conditionalFormatting>
  <conditionalFormatting sqref="U96">
    <cfRule type="cellIs" dxfId="213" priority="339" operator="between">
      <formula>0.05</formula>
      <formula>0.1</formula>
    </cfRule>
    <cfRule type="cellIs" dxfId="212" priority="340" operator="greaterThan">
      <formula>0.1</formula>
    </cfRule>
  </conditionalFormatting>
  <conditionalFormatting sqref="T97">
    <cfRule type="cellIs" dxfId="211" priority="333" operator="between">
      <formula>0.05</formula>
      <formula>0.1</formula>
    </cfRule>
    <cfRule type="cellIs" dxfId="210" priority="334" operator="greaterThan">
      <formula>0.101</formula>
    </cfRule>
  </conditionalFormatting>
  <conditionalFormatting sqref="U97">
    <cfRule type="cellIs" dxfId="209" priority="335" operator="between">
      <formula>0.05</formula>
      <formula>0.1</formula>
    </cfRule>
    <cfRule type="cellIs" dxfId="208" priority="336" operator="greaterThan">
      <formula>0.1</formula>
    </cfRule>
  </conditionalFormatting>
  <conditionalFormatting sqref="T98">
    <cfRule type="cellIs" dxfId="207" priority="317" operator="between">
      <formula>0.05</formula>
      <formula>0.1</formula>
    </cfRule>
    <cfRule type="cellIs" dxfId="206" priority="318" operator="greaterThan">
      <formula>0.101</formula>
    </cfRule>
  </conditionalFormatting>
  <conditionalFormatting sqref="U98">
    <cfRule type="cellIs" dxfId="205" priority="319" operator="between">
      <formula>0.05</formula>
      <formula>0.1</formula>
    </cfRule>
    <cfRule type="cellIs" dxfId="204" priority="320" operator="greaterThan">
      <formula>0.1</formula>
    </cfRule>
  </conditionalFormatting>
  <conditionalFormatting sqref="U99">
    <cfRule type="cellIs" dxfId="203" priority="315" operator="between">
      <formula>0.05</formula>
      <formula>0.1</formula>
    </cfRule>
    <cfRule type="cellIs" dxfId="202" priority="316" operator="greaterThan">
      <formula>0.1</formula>
    </cfRule>
  </conditionalFormatting>
  <conditionalFormatting sqref="T99">
    <cfRule type="cellIs" dxfId="201" priority="313" operator="between">
      <formula>0.05</formula>
      <formula>0.1</formula>
    </cfRule>
    <cfRule type="cellIs" dxfId="200" priority="314" operator="greaterThan">
      <formula>0.101</formula>
    </cfRule>
  </conditionalFormatting>
  <conditionalFormatting sqref="T100">
    <cfRule type="cellIs" dxfId="199" priority="309" operator="between">
      <formula>0.05</formula>
      <formula>0.1</formula>
    </cfRule>
    <cfRule type="cellIs" dxfId="198" priority="310" operator="greaterThan">
      <formula>0.101</formula>
    </cfRule>
  </conditionalFormatting>
  <conditionalFormatting sqref="U100">
    <cfRule type="cellIs" dxfId="197" priority="311" operator="between">
      <formula>0.05</formula>
      <formula>0.1</formula>
    </cfRule>
    <cfRule type="cellIs" dxfId="196" priority="312" operator="greaterThan">
      <formula>0.1</formula>
    </cfRule>
  </conditionalFormatting>
  <conditionalFormatting sqref="T101">
    <cfRule type="cellIs" dxfId="195" priority="305" operator="between">
      <formula>0.05</formula>
      <formula>0.1</formula>
    </cfRule>
    <cfRule type="cellIs" dxfId="194" priority="306" operator="greaterThan">
      <formula>0.101</formula>
    </cfRule>
  </conditionalFormatting>
  <conditionalFormatting sqref="U101">
    <cfRule type="cellIs" dxfId="193" priority="307" operator="between">
      <formula>0.05</formula>
      <formula>0.1</formula>
    </cfRule>
    <cfRule type="cellIs" dxfId="192" priority="308" operator="greaterThan">
      <formula>0.1</formula>
    </cfRule>
  </conditionalFormatting>
  <conditionalFormatting sqref="T102">
    <cfRule type="cellIs" dxfId="191" priority="301" operator="between">
      <formula>0.05</formula>
      <formula>0.1</formula>
    </cfRule>
    <cfRule type="cellIs" dxfId="190" priority="302" operator="greaterThan">
      <formula>0.101</formula>
    </cfRule>
  </conditionalFormatting>
  <conditionalFormatting sqref="U102">
    <cfRule type="cellIs" dxfId="189" priority="303" operator="between">
      <formula>0.05</formula>
      <formula>0.1</formula>
    </cfRule>
    <cfRule type="cellIs" dxfId="188" priority="304" operator="greaterThan">
      <formula>0.1</formula>
    </cfRule>
  </conditionalFormatting>
  <conditionalFormatting sqref="T103">
    <cfRule type="cellIs" dxfId="187" priority="297" operator="between">
      <formula>0.05</formula>
      <formula>0.1</formula>
    </cfRule>
    <cfRule type="cellIs" dxfId="186" priority="298" operator="greaterThan">
      <formula>0.101</formula>
    </cfRule>
  </conditionalFormatting>
  <conditionalFormatting sqref="U103">
    <cfRule type="cellIs" dxfId="185" priority="299" operator="between">
      <formula>0.05</formula>
      <formula>0.1</formula>
    </cfRule>
    <cfRule type="cellIs" dxfId="184" priority="300" operator="greaterThan">
      <formula>0.1</formula>
    </cfRule>
  </conditionalFormatting>
  <conditionalFormatting sqref="T104">
    <cfRule type="cellIs" dxfId="183" priority="293" operator="between">
      <formula>0.05</formula>
      <formula>0.1</formula>
    </cfRule>
    <cfRule type="cellIs" dxfId="182" priority="294" operator="greaterThan">
      <formula>0.101</formula>
    </cfRule>
  </conditionalFormatting>
  <conditionalFormatting sqref="U104">
    <cfRule type="cellIs" dxfId="181" priority="295" operator="between">
      <formula>0.05</formula>
      <formula>0.1</formula>
    </cfRule>
    <cfRule type="cellIs" dxfId="180" priority="296" operator="greaterThan">
      <formula>0.1</formula>
    </cfRule>
  </conditionalFormatting>
  <conditionalFormatting sqref="T105">
    <cfRule type="cellIs" dxfId="179" priority="289" operator="between">
      <formula>0.05</formula>
      <formula>0.1</formula>
    </cfRule>
    <cfRule type="cellIs" dxfId="178" priority="290" operator="greaterThan">
      <formula>0.101</formula>
    </cfRule>
  </conditionalFormatting>
  <conditionalFormatting sqref="U105">
    <cfRule type="cellIs" dxfId="177" priority="291" operator="between">
      <formula>0.05</formula>
      <formula>0.1</formula>
    </cfRule>
    <cfRule type="cellIs" dxfId="176" priority="292" operator="greaterThan">
      <formula>0.1</formula>
    </cfRule>
  </conditionalFormatting>
  <conditionalFormatting sqref="T106">
    <cfRule type="cellIs" dxfId="175" priority="285" operator="between">
      <formula>0.05</formula>
      <formula>0.1</formula>
    </cfRule>
    <cfRule type="cellIs" dxfId="174" priority="286" operator="greaterThan">
      <formula>0.101</formula>
    </cfRule>
  </conditionalFormatting>
  <conditionalFormatting sqref="U106">
    <cfRule type="cellIs" dxfId="173" priority="287" operator="between">
      <formula>0.05</formula>
      <formula>0.1</formula>
    </cfRule>
    <cfRule type="cellIs" dxfId="172" priority="288" operator="greaterThan">
      <formula>0.1</formula>
    </cfRule>
  </conditionalFormatting>
  <conditionalFormatting sqref="T107">
    <cfRule type="cellIs" dxfId="171" priority="281" operator="between">
      <formula>0.05</formula>
      <formula>0.1</formula>
    </cfRule>
    <cfRule type="cellIs" dxfId="170" priority="282" operator="greaterThan">
      <formula>0.101</formula>
    </cfRule>
  </conditionalFormatting>
  <conditionalFormatting sqref="U107">
    <cfRule type="cellIs" dxfId="169" priority="283" operator="between">
      <formula>0.05</formula>
      <formula>0.1</formula>
    </cfRule>
    <cfRule type="cellIs" dxfId="168" priority="284" operator="greaterThan">
      <formula>0.1</formula>
    </cfRule>
  </conditionalFormatting>
  <conditionalFormatting sqref="T108">
    <cfRule type="cellIs" dxfId="167" priority="277" operator="between">
      <formula>0.05</formula>
      <formula>0.1</formula>
    </cfRule>
    <cfRule type="cellIs" dxfId="166" priority="278" operator="greaterThan">
      <formula>0.101</formula>
    </cfRule>
  </conditionalFormatting>
  <conditionalFormatting sqref="U108">
    <cfRule type="cellIs" dxfId="165" priority="279" operator="between">
      <formula>0.05</formula>
      <formula>0.1</formula>
    </cfRule>
    <cfRule type="cellIs" dxfId="164" priority="280" operator="greaterThan">
      <formula>0.1</formula>
    </cfRule>
  </conditionalFormatting>
  <conditionalFormatting sqref="T109">
    <cfRule type="cellIs" dxfId="163" priority="273" operator="between">
      <formula>0.05</formula>
      <formula>0.1</formula>
    </cfRule>
    <cfRule type="cellIs" dxfId="162" priority="274" operator="greaterThan">
      <formula>0.101</formula>
    </cfRule>
  </conditionalFormatting>
  <conditionalFormatting sqref="U109">
    <cfRule type="cellIs" dxfId="161" priority="275" operator="between">
      <formula>0.05</formula>
      <formula>0.1</formula>
    </cfRule>
    <cfRule type="cellIs" dxfId="160" priority="276" operator="greaterThan">
      <formula>0.1</formula>
    </cfRule>
  </conditionalFormatting>
  <conditionalFormatting sqref="T110">
    <cfRule type="cellIs" dxfId="159" priority="269" operator="between">
      <formula>0.05</formula>
      <formula>0.1</formula>
    </cfRule>
    <cfRule type="cellIs" dxfId="158" priority="270" operator="greaterThan">
      <formula>0.101</formula>
    </cfRule>
  </conditionalFormatting>
  <conditionalFormatting sqref="U110">
    <cfRule type="cellIs" dxfId="157" priority="271" operator="between">
      <formula>0.05</formula>
      <formula>0.1</formula>
    </cfRule>
    <cfRule type="cellIs" dxfId="156" priority="272" operator="greaterThan">
      <formula>0.1</formula>
    </cfRule>
  </conditionalFormatting>
  <conditionalFormatting sqref="T111">
    <cfRule type="cellIs" dxfId="155" priority="265" operator="between">
      <formula>0.05</formula>
      <formula>0.1</formula>
    </cfRule>
    <cfRule type="cellIs" dxfId="154" priority="266" operator="greaterThan">
      <formula>0.101</formula>
    </cfRule>
  </conditionalFormatting>
  <conditionalFormatting sqref="U111">
    <cfRule type="cellIs" dxfId="153" priority="267" operator="between">
      <formula>0.05</formula>
      <formula>0.1</formula>
    </cfRule>
    <cfRule type="cellIs" dxfId="152" priority="268" operator="greaterThan">
      <formula>0.1</formula>
    </cfRule>
  </conditionalFormatting>
  <conditionalFormatting sqref="T112">
    <cfRule type="cellIs" dxfId="151" priority="261" operator="between">
      <formula>0.05</formula>
      <formula>0.1</formula>
    </cfRule>
    <cfRule type="cellIs" dxfId="150" priority="262" operator="greaterThan">
      <formula>0.101</formula>
    </cfRule>
  </conditionalFormatting>
  <conditionalFormatting sqref="U112">
    <cfRule type="cellIs" dxfId="149" priority="263" operator="between">
      <formula>0.05</formula>
      <formula>0.1</formula>
    </cfRule>
    <cfRule type="cellIs" dxfId="148" priority="264" operator="greaterThan">
      <formula>0.1</formula>
    </cfRule>
  </conditionalFormatting>
  <conditionalFormatting sqref="T113">
    <cfRule type="cellIs" dxfId="147" priority="257" operator="between">
      <formula>0.05</formula>
      <formula>0.1</formula>
    </cfRule>
    <cfRule type="cellIs" dxfId="146" priority="258" operator="greaterThan">
      <formula>0.101</formula>
    </cfRule>
  </conditionalFormatting>
  <conditionalFormatting sqref="U113">
    <cfRule type="cellIs" dxfId="145" priority="259" operator="between">
      <formula>0.05</formula>
      <formula>0.1</formula>
    </cfRule>
    <cfRule type="cellIs" dxfId="144" priority="260" operator="greaterThan">
      <formula>0.1</formula>
    </cfRule>
  </conditionalFormatting>
  <conditionalFormatting sqref="T114">
    <cfRule type="cellIs" dxfId="143" priority="197" operator="between">
      <formula>0.05</formula>
      <formula>0.1</formula>
    </cfRule>
    <cfRule type="cellIs" dxfId="142" priority="198" operator="greaterThan">
      <formula>0.101</formula>
    </cfRule>
  </conditionalFormatting>
  <conditionalFormatting sqref="U114">
    <cfRule type="cellIs" dxfId="141" priority="199" operator="between">
      <formula>0.05</formula>
      <formula>0.1</formula>
    </cfRule>
    <cfRule type="cellIs" dxfId="140" priority="200" operator="greaterThan">
      <formula>0.1</formula>
    </cfRule>
  </conditionalFormatting>
  <conditionalFormatting sqref="T115">
    <cfRule type="cellIs" dxfId="139" priority="193" operator="between">
      <formula>0.05</formula>
      <formula>0.1</formula>
    </cfRule>
    <cfRule type="cellIs" dxfId="138" priority="194" operator="greaterThan">
      <formula>0.101</formula>
    </cfRule>
  </conditionalFormatting>
  <conditionalFormatting sqref="U115">
    <cfRule type="cellIs" dxfId="137" priority="195" operator="between">
      <formula>0.05</formula>
      <formula>0.1</formula>
    </cfRule>
    <cfRule type="cellIs" dxfId="136" priority="196" operator="greaterThan">
      <formula>0.1</formula>
    </cfRule>
  </conditionalFormatting>
  <conditionalFormatting sqref="T116">
    <cfRule type="cellIs" dxfId="135" priority="189" operator="between">
      <formula>0.05</formula>
      <formula>0.1</formula>
    </cfRule>
    <cfRule type="cellIs" dxfId="134" priority="190" operator="greaterThan">
      <formula>0.101</formula>
    </cfRule>
  </conditionalFormatting>
  <conditionalFormatting sqref="U116">
    <cfRule type="cellIs" dxfId="133" priority="191" operator="between">
      <formula>0.05</formula>
      <formula>0.1</formula>
    </cfRule>
    <cfRule type="cellIs" dxfId="132" priority="192" operator="greaterThan">
      <formula>0.1</formula>
    </cfRule>
  </conditionalFormatting>
  <conditionalFormatting sqref="T117">
    <cfRule type="cellIs" dxfId="131" priority="181" operator="between">
      <formula>0.05</formula>
      <formula>0.1</formula>
    </cfRule>
    <cfRule type="cellIs" dxfId="130" priority="182" operator="greaterThan">
      <formula>0.101</formula>
    </cfRule>
  </conditionalFormatting>
  <conditionalFormatting sqref="U117">
    <cfRule type="cellIs" dxfId="129" priority="183" operator="between">
      <formula>0.05</formula>
      <formula>0.1</formula>
    </cfRule>
    <cfRule type="cellIs" dxfId="128" priority="184" operator="greaterThan">
      <formula>0.1</formula>
    </cfRule>
  </conditionalFormatting>
  <conditionalFormatting sqref="T140">
    <cfRule type="cellIs" dxfId="127" priority="1" operator="between">
      <formula>0.05</formula>
      <formula>0.1</formula>
    </cfRule>
    <cfRule type="cellIs" dxfId="126" priority="2" operator="greaterThan">
      <formula>0.101</formula>
    </cfRule>
  </conditionalFormatting>
  <conditionalFormatting sqref="T119">
    <cfRule type="cellIs" dxfId="125" priority="125" operator="between">
      <formula>0.05</formula>
      <formula>0.1</formula>
    </cfRule>
    <cfRule type="cellIs" dxfId="124" priority="126" operator="greaterThan">
      <formula>0.101</formula>
    </cfRule>
  </conditionalFormatting>
  <conditionalFormatting sqref="U119">
    <cfRule type="cellIs" dxfId="123" priority="127" operator="between">
      <formula>0.05</formula>
      <formula>0.1</formula>
    </cfRule>
    <cfRule type="cellIs" dxfId="122" priority="128" operator="greaterThan">
      <formula>0.1</formula>
    </cfRule>
  </conditionalFormatting>
  <conditionalFormatting sqref="T118">
    <cfRule type="cellIs" dxfId="121" priority="121" operator="between">
      <formula>0.05</formula>
      <formula>0.1</formula>
    </cfRule>
    <cfRule type="cellIs" dxfId="120" priority="122" operator="greaterThan">
      <formula>0.101</formula>
    </cfRule>
  </conditionalFormatting>
  <conditionalFormatting sqref="U118">
    <cfRule type="cellIs" dxfId="119" priority="123" operator="between">
      <formula>0.05</formula>
      <formula>0.1</formula>
    </cfRule>
    <cfRule type="cellIs" dxfId="118" priority="124" operator="greaterThan">
      <formula>0.1</formula>
    </cfRule>
  </conditionalFormatting>
  <conditionalFormatting sqref="T122">
    <cfRule type="cellIs" dxfId="117" priority="117" operator="between">
      <formula>0.05</formula>
      <formula>0.1</formula>
    </cfRule>
    <cfRule type="cellIs" dxfId="116" priority="118" operator="greaterThan">
      <formula>0.101</formula>
    </cfRule>
  </conditionalFormatting>
  <conditionalFormatting sqref="U122">
    <cfRule type="cellIs" dxfId="115" priority="119" operator="between">
      <formula>0.05</formula>
      <formula>0.1</formula>
    </cfRule>
    <cfRule type="cellIs" dxfId="114" priority="120" operator="greaterThan">
      <formula>0.1</formula>
    </cfRule>
  </conditionalFormatting>
  <conditionalFormatting sqref="T121">
    <cfRule type="cellIs" dxfId="113" priority="113" operator="between">
      <formula>0.05</formula>
      <formula>0.1</formula>
    </cfRule>
    <cfRule type="cellIs" dxfId="112" priority="114" operator="greaterThan">
      <formula>0.101</formula>
    </cfRule>
  </conditionalFormatting>
  <conditionalFormatting sqref="U121">
    <cfRule type="cellIs" dxfId="111" priority="115" operator="between">
      <formula>0.05</formula>
      <formula>0.1</formula>
    </cfRule>
    <cfRule type="cellIs" dxfId="110" priority="116" operator="greaterThan">
      <formula>0.1</formula>
    </cfRule>
  </conditionalFormatting>
  <conditionalFormatting sqref="T120">
    <cfRule type="cellIs" dxfId="109" priority="109" operator="between">
      <formula>0.05</formula>
      <formula>0.1</formula>
    </cfRule>
    <cfRule type="cellIs" dxfId="108" priority="110" operator="greaterThan">
      <formula>0.101</formula>
    </cfRule>
  </conditionalFormatting>
  <conditionalFormatting sqref="U120">
    <cfRule type="cellIs" dxfId="107" priority="111" operator="between">
      <formula>0.05</formula>
      <formula>0.1</formula>
    </cfRule>
    <cfRule type="cellIs" dxfId="106" priority="112" operator="greaterThan">
      <formula>0.1</formula>
    </cfRule>
  </conditionalFormatting>
  <conditionalFormatting sqref="T123">
    <cfRule type="cellIs" dxfId="105" priority="105" operator="between">
      <formula>0.05</formula>
      <formula>0.1</formula>
    </cfRule>
    <cfRule type="cellIs" dxfId="104" priority="106" operator="greaterThan">
      <formula>0.101</formula>
    </cfRule>
  </conditionalFormatting>
  <conditionalFormatting sqref="T125">
    <cfRule type="cellIs" dxfId="103" priority="101" operator="between">
      <formula>0.05</formula>
      <formula>0.1</formula>
    </cfRule>
    <cfRule type="cellIs" dxfId="102" priority="102" operator="greaterThan">
      <formula>0.101</formula>
    </cfRule>
  </conditionalFormatting>
  <conditionalFormatting sqref="U123">
    <cfRule type="cellIs" dxfId="101" priority="107" operator="between">
      <formula>0.05</formula>
      <formula>0.1</formula>
    </cfRule>
    <cfRule type="cellIs" dxfId="100" priority="108" operator="greaterThan">
      <formula>0.1</formula>
    </cfRule>
  </conditionalFormatting>
  <conditionalFormatting sqref="U125">
    <cfRule type="cellIs" dxfId="99" priority="103" operator="between">
      <formula>0.05</formula>
      <formula>0.1</formula>
    </cfRule>
    <cfRule type="cellIs" dxfId="98" priority="104" operator="greaterThan">
      <formula>0.1</formula>
    </cfRule>
  </conditionalFormatting>
  <conditionalFormatting sqref="T124">
    <cfRule type="cellIs" dxfId="97" priority="97" operator="between">
      <formula>0.05</formula>
      <formula>0.1</formula>
    </cfRule>
    <cfRule type="cellIs" dxfId="96" priority="98" operator="greaterThan">
      <formula>0.101</formula>
    </cfRule>
  </conditionalFormatting>
  <conditionalFormatting sqref="U124">
    <cfRule type="cellIs" dxfId="95" priority="99" operator="between">
      <formula>0.05</formula>
      <formula>0.1</formula>
    </cfRule>
    <cfRule type="cellIs" dxfId="94" priority="100" operator="greaterThan">
      <formula>0.1</formula>
    </cfRule>
  </conditionalFormatting>
  <conditionalFormatting sqref="T126">
    <cfRule type="cellIs" dxfId="93" priority="93" operator="between">
      <formula>0.05</formula>
      <formula>0.1</formula>
    </cfRule>
    <cfRule type="cellIs" dxfId="92" priority="94" operator="greaterThan">
      <formula>0.101</formula>
    </cfRule>
  </conditionalFormatting>
  <conditionalFormatting sqref="U126">
    <cfRule type="cellIs" dxfId="91" priority="95" operator="between">
      <formula>0.05</formula>
      <formula>0.1</formula>
    </cfRule>
    <cfRule type="cellIs" dxfId="90" priority="96" operator="greaterThan">
      <formula>0.1</formula>
    </cfRule>
  </conditionalFormatting>
  <conditionalFormatting sqref="T147">
    <cfRule type="cellIs" dxfId="89" priority="89" operator="between">
      <formula>0.05</formula>
      <formula>0.1</formula>
    </cfRule>
    <cfRule type="cellIs" dxfId="88" priority="90" operator="greaterThan">
      <formula>0.101</formula>
    </cfRule>
  </conditionalFormatting>
  <conditionalFormatting sqref="U147">
    <cfRule type="cellIs" dxfId="87" priority="91" operator="between">
      <formula>0.05</formula>
      <formula>0.1</formula>
    </cfRule>
    <cfRule type="cellIs" dxfId="86" priority="92" operator="greaterThan">
      <formula>0.1</formula>
    </cfRule>
  </conditionalFormatting>
  <conditionalFormatting sqref="T127">
    <cfRule type="cellIs" dxfId="85" priority="85" operator="between">
      <formula>0.05</formula>
      <formula>0.1</formula>
    </cfRule>
    <cfRule type="cellIs" dxfId="84" priority="86" operator="greaterThan">
      <formula>0.101</formula>
    </cfRule>
  </conditionalFormatting>
  <conditionalFormatting sqref="U127">
    <cfRule type="cellIs" dxfId="83" priority="87" operator="between">
      <formula>0.05</formula>
      <formula>0.1</formula>
    </cfRule>
    <cfRule type="cellIs" dxfId="82" priority="88" operator="greaterThan">
      <formula>0.1</formula>
    </cfRule>
  </conditionalFormatting>
  <conditionalFormatting sqref="T148">
    <cfRule type="cellIs" dxfId="81" priority="81" operator="between">
      <formula>0.05</formula>
      <formula>0.1</formula>
    </cfRule>
    <cfRule type="cellIs" dxfId="80" priority="82" operator="greaterThan">
      <formula>0.101</formula>
    </cfRule>
  </conditionalFormatting>
  <conditionalFormatting sqref="U148">
    <cfRule type="cellIs" dxfId="79" priority="83" operator="between">
      <formula>0.05</formula>
      <formula>0.1</formula>
    </cfRule>
    <cfRule type="cellIs" dxfId="78" priority="84" operator="greaterThan">
      <formula>0.1</formula>
    </cfRule>
  </conditionalFormatting>
  <conditionalFormatting sqref="T146">
    <cfRule type="cellIs" dxfId="77" priority="77" operator="between">
      <formula>0.05</formula>
      <formula>0.1</formula>
    </cfRule>
    <cfRule type="cellIs" dxfId="76" priority="78" operator="greaterThan">
      <formula>0.101</formula>
    </cfRule>
  </conditionalFormatting>
  <conditionalFormatting sqref="U146">
    <cfRule type="cellIs" dxfId="75" priority="79" operator="between">
      <formula>0.05</formula>
      <formula>0.1</formula>
    </cfRule>
    <cfRule type="cellIs" dxfId="74" priority="80" operator="greaterThan">
      <formula>0.1</formula>
    </cfRule>
  </conditionalFormatting>
  <conditionalFormatting sqref="T128">
    <cfRule type="cellIs" dxfId="73" priority="73" operator="between">
      <formula>0.05</formula>
      <formula>0.1</formula>
    </cfRule>
    <cfRule type="cellIs" dxfId="72" priority="74" operator="greaterThan">
      <formula>0.101</formula>
    </cfRule>
  </conditionalFormatting>
  <conditionalFormatting sqref="U128">
    <cfRule type="cellIs" dxfId="71" priority="75" operator="between">
      <formula>0.05</formula>
      <formula>0.1</formula>
    </cfRule>
    <cfRule type="cellIs" dxfId="70" priority="76" operator="greaterThan">
      <formula>0.1</formula>
    </cfRule>
  </conditionalFormatting>
  <conditionalFormatting sqref="T149">
    <cfRule type="cellIs" dxfId="69" priority="69" operator="between">
      <formula>0.05</formula>
      <formula>0.1</formula>
    </cfRule>
    <cfRule type="cellIs" dxfId="68" priority="70" operator="greaterThan">
      <formula>0.101</formula>
    </cfRule>
  </conditionalFormatting>
  <conditionalFormatting sqref="U149">
    <cfRule type="cellIs" dxfId="67" priority="71" operator="between">
      <formula>0.05</formula>
      <formula>0.1</formula>
    </cfRule>
    <cfRule type="cellIs" dxfId="66" priority="72" operator="greaterThan">
      <formula>0.1</formula>
    </cfRule>
  </conditionalFormatting>
  <conditionalFormatting sqref="T145">
    <cfRule type="cellIs" dxfId="65" priority="65" operator="between">
      <formula>0.05</formula>
      <formula>0.1</formula>
    </cfRule>
    <cfRule type="cellIs" dxfId="64" priority="66" operator="greaterThan">
      <formula>0.101</formula>
    </cfRule>
  </conditionalFormatting>
  <conditionalFormatting sqref="U145">
    <cfRule type="cellIs" dxfId="63" priority="67" operator="between">
      <formula>0.05</formula>
      <formula>0.1</formula>
    </cfRule>
    <cfRule type="cellIs" dxfId="62" priority="68" operator="greaterThan">
      <formula>0.1</formula>
    </cfRule>
  </conditionalFormatting>
  <conditionalFormatting sqref="T138">
    <cfRule type="cellIs" dxfId="61" priority="61" operator="between">
      <formula>0.05</formula>
      <formula>0.1</formula>
    </cfRule>
    <cfRule type="cellIs" dxfId="60" priority="62" operator="greaterThan">
      <formula>0.101</formula>
    </cfRule>
  </conditionalFormatting>
  <conditionalFormatting sqref="U138">
    <cfRule type="cellIs" dxfId="59" priority="63" operator="between">
      <formula>0.05</formula>
      <formula>0.1</formula>
    </cfRule>
    <cfRule type="cellIs" dxfId="58" priority="64" operator="greaterThan">
      <formula>0.1</formula>
    </cfRule>
  </conditionalFormatting>
  <conditionalFormatting sqref="T137">
    <cfRule type="cellIs" dxfId="57" priority="57" operator="between">
      <formula>0.05</formula>
      <formula>0.1</formula>
    </cfRule>
    <cfRule type="cellIs" dxfId="56" priority="58" operator="greaterThan">
      <formula>0.101</formula>
    </cfRule>
  </conditionalFormatting>
  <conditionalFormatting sqref="U137">
    <cfRule type="cellIs" dxfId="55" priority="59" operator="between">
      <formula>0.05</formula>
      <formula>0.1</formula>
    </cfRule>
    <cfRule type="cellIs" dxfId="54" priority="60" operator="greaterThan">
      <formula>0.1</formula>
    </cfRule>
  </conditionalFormatting>
  <conditionalFormatting sqref="T139">
    <cfRule type="cellIs" dxfId="53" priority="53" operator="between">
      <formula>0.05</formula>
      <formula>0.1</formula>
    </cfRule>
    <cfRule type="cellIs" dxfId="52" priority="54" operator="greaterThan">
      <formula>0.101</formula>
    </cfRule>
  </conditionalFormatting>
  <conditionalFormatting sqref="U139">
    <cfRule type="cellIs" dxfId="51" priority="55" operator="between">
      <formula>0.05</formula>
      <formula>0.1</formula>
    </cfRule>
    <cfRule type="cellIs" dxfId="50" priority="56" operator="greaterThan">
      <formula>0.1</formula>
    </cfRule>
  </conditionalFormatting>
  <conditionalFormatting sqref="T134">
    <cfRule type="cellIs" dxfId="49" priority="49" operator="between">
      <formula>0.05</formula>
      <formula>0.1</formula>
    </cfRule>
    <cfRule type="cellIs" dxfId="48" priority="50" operator="greaterThan">
      <formula>0.101</formula>
    </cfRule>
  </conditionalFormatting>
  <conditionalFormatting sqref="U134">
    <cfRule type="cellIs" dxfId="47" priority="51" operator="between">
      <formula>0.05</formula>
      <formula>0.1</formula>
    </cfRule>
    <cfRule type="cellIs" dxfId="46" priority="52" operator="greaterThan">
      <formula>0.1</formula>
    </cfRule>
  </conditionalFormatting>
  <conditionalFormatting sqref="T135">
    <cfRule type="cellIs" dxfId="45" priority="45" operator="between">
      <formula>0.05</formula>
      <formula>0.1</formula>
    </cfRule>
    <cfRule type="cellIs" dxfId="44" priority="46" operator="greaterThan">
      <formula>0.101</formula>
    </cfRule>
  </conditionalFormatting>
  <conditionalFormatting sqref="U135">
    <cfRule type="cellIs" dxfId="43" priority="47" operator="between">
      <formula>0.05</formula>
      <formula>0.1</formula>
    </cfRule>
    <cfRule type="cellIs" dxfId="42" priority="48" operator="greaterThan">
      <formula>0.1</formula>
    </cfRule>
  </conditionalFormatting>
  <conditionalFormatting sqref="T133">
    <cfRule type="cellIs" dxfId="41" priority="41" operator="between">
      <formula>0.05</formula>
      <formula>0.1</formula>
    </cfRule>
    <cfRule type="cellIs" dxfId="40" priority="42" operator="greaterThan">
      <formula>0.101</formula>
    </cfRule>
  </conditionalFormatting>
  <conditionalFormatting sqref="U133">
    <cfRule type="cellIs" dxfId="39" priority="43" operator="between">
      <formula>0.05</formula>
      <formula>0.1</formula>
    </cfRule>
    <cfRule type="cellIs" dxfId="38" priority="44" operator="greaterThan">
      <formula>0.1</formula>
    </cfRule>
  </conditionalFormatting>
  <conditionalFormatting sqref="T136">
    <cfRule type="cellIs" dxfId="37" priority="37" operator="between">
      <formula>0.05</formula>
      <formula>0.1</formula>
    </cfRule>
    <cfRule type="cellIs" dxfId="36" priority="38" operator="greaterThan">
      <formula>0.101</formula>
    </cfRule>
  </conditionalFormatting>
  <conditionalFormatting sqref="U136">
    <cfRule type="cellIs" dxfId="35" priority="39" operator="between">
      <formula>0.05</formula>
      <formula>0.1</formula>
    </cfRule>
    <cfRule type="cellIs" dxfId="34" priority="40" operator="greaterThan">
      <formula>0.1</formula>
    </cfRule>
  </conditionalFormatting>
  <conditionalFormatting sqref="T132">
    <cfRule type="cellIs" dxfId="33" priority="33" operator="between">
      <formula>0.05</formula>
      <formula>0.1</formula>
    </cfRule>
    <cfRule type="cellIs" dxfId="32" priority="34" operator="greaterThan">
      <formula>0.101</formula>
    </cfRule>
  </conditionalFormatting>
  <conditionalFormatting sqref="U132">
    <cfRule type="cellIs" dxfId="31" priority="35" operator="between">
      <formula>0.05</formula>
      <formula>0.1</formula>
    </cfRule>
    <cfRule type="cellIs" dxfId="30" priority="36" operator="greaterThan">
      <formula>0.1</formula>
    </cfRule>
  </conditionalFormatting>
  <conditionalFormatting sqref="T130">
    <cfRule type="cellIs" dxfId="29" priority="29" operator="between">
      <formula>0.05</formula>
      <formula>0.1</formula>
    </cfRule>
    <cfRule type="cellIs" dxfId="28" priority="30" operator="greaterThan">
      <formula>0.101</formula>
    </cfRule>
  </conditionalFormatting>
  <conditionalFormatting sqref="U130">
    <cfRule type="cellIs" dxfId="27" priority="31" operator="between">
      <formula>0.05</formula>
      <formula>0.1</formula>
    </cfRule>
    <cfRule type="cellIs" dxfId="26" priority="32" operator="greaterThan">
      <formula>0.1</formula>
    </cfRule>
  </conditionalFormatting>
  <conditionalFormatting sqref="T129">
    <cfRule type="cellIs" dxfId="25" priority="25" operator="between">
      <formula>0.05</formula>
      <formula>0.1</formula>
    </cfRule>
    <cfRule type="cellIs" dxfId="24" priority="26" operator="greaterThan">
      <formula>0.101</formula>
    </cfRule>
  </conditionalFormatting>
  <conditionalFormatting sqref="U129">
    <cfRule type="cellIs" dxfId="23" priority="27" operator="between">
      <formula>0.05</formula>
      <formula>0.1</formula>
    </cfRule>
    <cfRule type="cellIs" dxfId="22" priority="28" operator="greaterThan">
      <formula>0.1</formula>
    </cfRule>
  </conditionalFormatting>
  <conditionalFormatting sqref="T131">
    <cfRule type="cellIs" dxfId="21" priority="21" operator="between">
      <formula>0.05</formula>
      <formula>0.1</formula>
    </cfRule>
    <cfRule type="cellIs" dxfId="20" priority="22" operator="greaterThan">
      <formula>0.101</formula>
    </cfRule>
  </conditionalFormatting>
  <conditionalFormatting sqref="U131">
    <cfRule type="cellIs" dxfId="19" priority="23" operator="between">
      <formula>0.05</formula>
      <formula>0.1</formula>
    </cfRule>
    <cfRule type="cellIs" dxfId="18" priority="24" operator="greaterThan">
      <formula>0.1</formula>
    </cfRule>
  </conditionalFormatting>
  <conditionalFormatting sqref="T142">
    <cfRule type="cellIs" dxfId="17" priority="17" operator="between">
      <formula>0.05</formula>
      <formula>0.1</formula>
    </cfRule>
    <cfRule type="cellIs" dxfId="16" priority="18" operator="greaterThan">
      <formula>0.101</formula>
    </cfRule>
  </conditionalFormatting>
  <conditionalFormatting sqref="U142">
    <cfRule type="cellIs" dxfId="15" priority="19" operator="between">
      <formula>0.05</formula>
      <formula>0.1</formula>
    </cfRule>
    <cfRule type="cellIs" dxfId="14" priority="20" operator="greaterThan">
      <formula>0.1</formula>
    </cfRule>
  </conditionalFormatting>
  <conditionalFormatting sqref="T143">
    <cfRule type="cellIs" dxfId="13" priority="13" operator="between">
      <formula>0.05</formula>
      <formula>0.1</formula>
    </cfRule>
    <cfRule type="cellIs" dxfId="12" priority="14" operator="greaterThan">
      <formula>0.101</formula>
    </cfRule>
  </conditionalFormatting>
  <conditionalFormatting sqref="U143">
    <cfRule type="cellIs" dxfId="11" priority="15" operator="between">
      <formula>0.05</formula>
      <formula>0.1</formula>
    </cfRule>
    <cfRule type="cellIs" dxfId="10" priority="16" operator="greaterThan">
      <formula>0.1</formula>
    </cfRule>
  </conditionalFormatting>
  <conditionalFormatting sqref="T141">
    <cfRule type="cellIs" dxfId="9" priority="9" operator="between">
      <formula>0.05</formula>
      <formula>0.1</formula>
    </cfRule>
    <cfRule type="cellIs" dxfId="8" priority="10" operator="greaterThan">
      <formula>0.101</formula>
    </cfRule>
  </conditionalFormatting>
  <conditionalFormatting sqref="U141">
    <cfRule type="cellIs" dxfId="7" priority="11" operator="between">
      <formula>0.05</formula>
      <formula>0.1</formula>
    </cfRule>
    <cfRule type="cellIs" dxfId="6" priority="12" operator="greaterThan">
      <formula>0.1</formula>
    </cfRule>
  </conditionalFormatting>
  <conditionalFormatting sqref="T144">
    <cfRule type="cellIs" dxfId="5" priority="5" operator="between">
      <formula>0.05</formula>
      <formula>0.1</formula>
    </cfRule>
    <cfRule type="cellIs" dxfId="4" priority="6" operator="greaterThan">
      <formula>0.101</formula>
    </cfRule>
  </conditionalFormatting>
  <conditionalFormatting sqref="U144">
    <cfRule type="cellIs" dxfId="3" priority="7" operator="between">
      <formula>0.05</formula>
      <formula>0.1</formula>
    </cfRule>
    <cfRule type="cellIs" dxfId="2" priority="8" operator="greaterThan">
      <formula>0.1</formula>
    </cfRule>
  </conditionalFormatting>
  <conditionalFormatting sqref="U140">
    <cfRule type="cellIs" dxfId="1" priority="3" operator="between">
      <formula>0.05</formula>
      <formula>0.1</formula>
    </cfRule>
    <cfRule type="cellIs" dxfId="0" priority="4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最新データ表</vt:lpstr>
      <vt:lpstr>Sheet3</vt:lpstr>
      <vt:lpstr>2018　短期　風林火山 大風林火山</vt:lpstr>
      <vt:lpstr>'2018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takanobu sakaguchi</cp:lastModifiedBy>
  <cp:lastPrinted>2018-12-04T04:40:04Z</cp:lastPrinted>
  <dcterms:created xsi:type="dcterms:W3CDTF">2014-02-04T01:24:55Z</dcterms:created>
  <dcterms:modified xsi:type="dcterms:W3CDTF">2018-12-04T04:40:53Z</dcterms:modified>
</cp:coreProperties>
</file>