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kat\Documents\kabutalk資料\風林火山・虎の穴\"/>
    </mc:Choice>
  </mc:AlternateContent>
  <xr:revisionPtr revIDLastSave="0" documentId="13_ncr:1_{6CBEF7EA-3333-4BEF-9C22-3F6A2C1306F5}" xr6:coauthVersionLast="43" xr6:coauthVersionMax="43" xr10:uidLastSave="{00000000-0000-0000-0000-000000000000}"/>
  <bookViews>
    <workbookView xWindow="-120" yWindow="-120" windowWidth="20640" windowHeight="11160" tabRatio="602" activeTab="1" xr2:uid="{00000000-000D-0000-FFFF-FFFF00000000}"/>
  </bookViews>
  <sheets>
    <sheet name="最新データ表" sheetId="273" r:id="rId1"/>
    <sheet name="2019　短期　風林火山 大風林火山" sheetId="263" r:id="rId2"/>
  </sheets>
  <definedNames>
    <definedName name="_xlnm._FilterDatabase" localSheetId="1" hidden="1">'2019　短期　風林火山 大風林火山'!$F$28:$V$39</definedName>
    <definedName name="_xlnm.Print_Area" localSheetId="1">'2019　短期　風林火山 大風林火山'!$F$2:$V$345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0" i="263" l="1"/>
  <c r="U30" i="263"/>
  <c r="T30" i="263"/>
  <c r="Q30" i="263"/>
  <c r="R30" i="263" s="1"/>
  <c r="M30" i="263"/>
  <c r="D34" i="263"/>
  <c r="C34" i="263"/>
  <c r="V37" i="263"/>
  <c r="U37" i="263"/>
  <c r="T37" i="263"/>
  <c r="Q37" i="263"/>
  <c r="R37" i="263" s="1"/>
  <c r="M37" i="263"/>
  <c r="D33" i="263"/>
  <c r="C33" i="263"/>
  <c r="V36" i="263"/>
  <c r="U36" i="263"/>
  <c r="T36" i="263"/>
  <c r="Q36" i="263"/>
  <c r="R36" i="263" s="1"/>
  <c r="M36" i="263"/>
  <c r="D32" i="263"/>
  <c r="C32" i="263"/>
  <c r="V33" i="263"/>
  <c r="U33" i="263"/>
  <c r="T33" i="263"/>
  <c r="R33" i="263"/>
  <c r="Q33" i="263"/>
  <c r="M33" i="263"/>
  <c r="D31" i="263"/>
  <c r="C31" i="263"/>
  <c r="V29" i="263" l="1"/>
  <c r="U29" i="263"/>
  <c r="T29" i="263"/>
  <c r="R29" i="263"/>
  <c r="Q29" i="263"/>
  <c r="M29" i="263"/>
  <c r="D35" i="263"/>
  <c r="C35" i="263"/>
  <c r="V32" i="263"/>
  <c r="U32" i="263"/>
  <c r="T32" i="263"/>
  <c r="Q32" i="263"/>
  <c r="R32" i="263" s="1"/>
  <c r="M32" i="263"/>
  <c r="D30" i="263"/>
  <c r="C30" i="263"/>
  <c r="V34" i="263"/>
  <c r="U34" i="263"/>
  <c r="T34" i="263"/>
  <c r="Q34" i="263"/>
  <c r="R34" i="263" s="1"/>
  <c r="M34" i="263"/>
  <c r="D36" i="263"/>
  <c r="C36" i="263"/>
  <c r="V31" i="263"/>
  <c r="U31" i="263"/>
  <c r="T31" i="263"/>
  <c r="Q31" i="263"/>
  <c r="R31" i="263" s="1"/>
  <c r="M31" i="263"/>
  <c r="D29" i="263"/>
  <c r="C29" i="263"/>
  <c r="V38" i="263"/>
  <c r="U38" i="263"/>
  <c r="T38" i="263"/>
  <c r="Q38" i="263"/>
  <c r="R38" i="263" s="1"/>
  <c r="M38" i="263"/>
  <c r="D37" i="263"/>
  <c r="C37" i="263"/>
  <c r="V35" i="263" l="1"/>
  <c r="U35" i="263"/>
  <c r="T35" i="263"/>
  <c r="Q35" i="263"/>
  <c r="R35" i="263" s="1"/>
  <c r="M35" i="263"/>
  <c r="D38" i="263"/>
  <c r="C38" i="263"/>
  <c r="O345" i="263" l="1"/>
  <c r="R39" i="263"/>
  <c r="M39" i="263"/>
  <c r="K345" i="263"/>
  <c r="V138" i="263"/>
  <c r="U138" i="263"/>
  <c r="T138" i="263"/>
  <c r="Q138" i="263"/>
  <c r="R138" i="263" s="1"/>
  <c r="S138" i="263" s="1"/>
  <c r="M138" i="263"/>
  <c r="S39" i="263" l="1"/>
  <c r="Q48" i="263"/>
  <c r="Q49" i="263"/>
  <c r="Q50" i="263"/>
  <c r="Q51" i="263"/>
  <c r="Q52" i="263"/>
  <c r="V137" i="263" l="1"/>
  <c r="U137" i="263"/>
  <c r="T137" i="263"/>
  <c r="Q137" i="263"/>
  <c r="R137" i="263" s="1"/>
  <c r="M137" i="263"/>
  <c r="S137" i="263" l="1"/>
  <c r="V136" i="263"/>
  <c r="U136" i="263"/>
  <c r="T136" i="263"/>
  <c r="Q136" i="263"/>
  <c r="R136" i="263" s="1"/>
  <c r="M136" i="263"/>
  <c r="V135" i="263"/>
  <c r="U135" i="263"/>
  <c r="T135" i="263"/>
  <c r="Q135" i="263"/>
  <c r="R135" i="263" s="1"/>
  <c r="M135" i="263"/>
  <c r="S135" i="263" l="1"/>
  <c r="S136" i="263"/>
  <c r="V134" i="263" l="1"/>
  <c r="U134" i="263"/>
  <c r="T134" i="263"/>
  <c r="Q134" i="263"/>
  <c r="R134" i="263" s="1"/>
  <c r="M134" i="263"/>
  <c r="V133" i="263"/>
  <c r="U133" i="263"/>
  <c r="T133" i="263"/>
  <c r="Q133" i="263"/>
  <c r="R133" i="263" s="1"/>
  <c r="M133" i="263"/>
  <c r="V132" i="263"/>
  <c r="U132" i="263"/>
  <c r="T132" i="263"/>
  <c r="Q132" i="263"/>
  <c r="R132" i="263" s="1"/>
  <c r="M132" i="263"/>
  <c r="V131" i="263"/>
  <c r="U131" i="263"/>
  <c r="T131" i="263"/>
  <c r="Q131" i="263"/>
  <c r="R131" i="263" s="1"/>
  <c r="M131" i="263"/>
  <c r="V130" i="263"/>
  <c r="U130" i="263"/>
  <c r="T130" i="263"/>
  <c r="Q130" i="263"/>
  <c r="R130" i="263" s="1"/>
  <c r="M130" i="263"/>
  <c r="V129" i="263"/>
  <c r="U129" i="263"/>
  <c r="T129" i="263"/>
  <c r="Q129" i="263"/>
  <c r="R129" i="263" s="1"/>
  <c r="M129" i="263"/>
  <c r="V128" i="263"/>
  <c r="U128" i="263"/>
  <c r="T128" i="263"/>
  <c r="Q128" i="263"/>
  <c r="R128" i="263" s="1"/>
  <c r="M128" i="263"/>
  <c r="S134" i="263" l="1"/>
  <c r="S131" i="263"/>
  <c r="S133" i="263"/>
  <c r="S132" i="263"/>
  <c r="S130" i="263"/>
  <c r="S129" i="263"/>
  <c r="S128" i="263"/>
  <c r="V127" i="263"/>
  <c r="U127" i="263"/>
  <c r="T127" i="263"/>
  <c r="Q127" i="263"/>
  <c r="R127" i="263" s="1"/>
  <c r="M127" i="263"/>
  <c r="V126" i="263"/>
  <c r="U126" i="263"/>
  <c r="T126" i="263"/>
  <c r="Q126" i="263"/>
  <c r="R126" i="263" s="1"/>
  <c r="M126" i="263"/>
  <c r="V125" i="263"/>
  <c r="U125" i="263"/>
  <c r="T125" i="263"/>
  <c r="Q125" i="263"/>
  <c r="R125" i="263" s="1"/>
  <c r="M125" i="263"/>
  <c r="V124" i="263"/>
  <c r="U124" i="263"/>
  <c r="T124" i="263"/>
  <c r="Q124" i="263"/>
  <c r="R124" i="263" s="1"/>
  <c r="M124" i="263"/>
  <c r="V123" i="263"/>
  <c r="U123" i="263"/>
  <c r="T123" i="263"/>
  <c r="Q123" i="263"/>
  <c r="R123" i="263" s="1"/>
  <c r="M123" i="263"/>
  <c r="V122" i="263"/>
  <c r="U122" i="263"/>
  <c r="T122" i="263"/>
  <c r="Q122" i="263"/>
  <c r="R122" i="263" s="1"/>
  <c r="M122" i="263"/>
  <c r="V121" i="263"/>
  <c r="U121" i="263"/>
  <c r="T121" i="263"/>
  <c r="Q121" i="263"/>
  <c r="R121" i="263" s="1"/>
  <c r="M121" i="263"/>
  <c r="V120" i="263"/>
  <c r="U120" i="263"/>
  <c r="T120" i="263"/>
  <c r="Q120" i="263"/>
  <c r="R120" i="263" s="1"/>
  <c r="M120" i="263"/>
  <c r="S122" i="263" l="1"/>
  <c r="S127" i="263"/>
  <c r="S120" i="263"/>
  <c r="S124" i="263"/>
  <c r="S121" i="263"/>
  <c r="S125" i="263"/>
  <c r="S123" i="263"/>
  <c r="S126" i="263"/>
  <c r="V119" i="263"/>
  <c r="U119" i="263"/>
  <c r="T119" i="263"/>
  <c r="Q119" i="263"/>
  <c r="R119" i="263" s="1"/>
  <c r="M119" i="263"/>
  <c r="S119" i="263" l="1"/>
  <c r="V118" i="263"/>
  <c r="U118" i="263"/>
  <c r="T118" i="263"/>
  <c r="Q118" i="263"/>
  <c r="R118" i="263" s="1"/>
  <c r="M118" i="263"/>
  <c r="S118" i="263" l="1"/>
  <c r="V117" i="263"/>
  <c r="U117" i="263"/>
  <c r="T117" i="263"/>
  <c r="Q117" i="263"/>
  <c r="R117" i="263" s="1"/>
  <c r="M117" i="263"/>
  <c r="V116" i="263"/>
  <c r="U116" i="263"/>
  <c r="T116" i="263"/>
  <c r="Q116" i="263"/>
  <c r="R116" i="263" s="1"/>
  <c r="M116" i="263"/>
  <c r="S116" i="263" l="1"/>
  <c r="S117" i="263"/>
  <c r="V115" i="263"/>
  <c r="U115" i="263"/>
  <c r="T115" i="263"/>
  <c r="Q115" i="263"/>
  <c r="R115" i="263" s="1"/>
  <c r="M115" i="263"/>
  <c r="S115" i="263" l="1"/>
  <c r="V114" i="263" l="1"/>
  <c r="U114" i="263"/>
  <c r="T114" i="263"/>
  <c r="Q114" i="263"/>
  <c r="R114" i="263" s="1"/>
  <c r="M114" i="263"/>
  <c r="S114" i="263" l="1"/>
  <c r="V113" i="263"/>
  <c r="U113" i="263"/>
  <c r="T113" i="263"/>
  <c r="Q113" i="263"/>
  <c r="R113" i="263" s="1"/>
  <c r="M113" i="263"/>
  <c r="V112" i="263"/>
  <c r="U112" i="263"/>
  <c r="T112" i="263"/>
  <c r="Q112" i="263"/>
  <c r="R112" i="263" s="1"/>
  <c r="M112" i="263"/>
  <c r="S113" i="263" l="1"/>
  <c r="S112" i="263"/>
  <c r="V111" i="263"/>
  <c r="U111" i="263"/>
  <c r="T111" i="263"/>
  <c r="Q111" i="263"/>
  <c r="R111" i="263" s="1"/>
  <c r="M111" i="263"/>
  <c r="S111" i="263" l="1"/>
  <c r="V110" i="263" l="1"/>
  <c r="U110" i="263"/>
  <c r="T110" i="263"/>
  <c r="Q110" i="263"/>
  <c r="R110" i="263" s="1"/>
  <c r="M110" i="263"/>
  <c r="S110" i="263" l="1"/>
  <c r="V109" i="263" l="1"/>
  <c r="U109" i="263"/>
  <c r="T109" i="263"/>
  <c r="Q109" i="263"/>
  <c r="R109" i="263" s="1"/>
  <c r="M109" i="263"/>
  <c r="S109" i="263" l="1"/>
  <c r="V108" i="263"/>
  <c r="U108" i="263"/>
  <c r="T108" i="263"/>
  <c r="Q108" i="263"/>
  <c r="R108" i="263" s="1"/>
  <c r="M108" i="263"/>
  <c r="S108" i="263" l="1"/>
  <c r="V107" i="263"/>
  <c r="U107" i="263"/>
  <c r="T107" i="263"/>
  <c r="Q107" i="263"/>
  <c r="R107" i="263" s="1"/>
  <c r="M107" i="263"/>
  <c r="S107" i="263" l="1"/>
  <c r="V106" i="263"/>
  <c r="U106" i="263"/>
  <c r="T106" i="263"/>
  <c r="Q106" i="263"/>
  <c r="R106" i="263" s="1"/>
  <c r="M106" i="263"/>
  <c r="V105" i="263"/>
  <c r="U105" i="263"/>
  <c r="T105" i="263"/>
  <c r="Q105" i="263"/>
  <c r="R105" i="263" s="1"/>
  <c r="M105" i="263"/>
  <c r="S106" i="263" l="1"/>
  <c r="S105" i="263"/>
  <c r="V104" i="263"/>
  <c r="U104" i="263"/>
  <c r="T104" i="263"/>
  <c r="Q104" i="263"/>
  <c r="R104" i="263" s="1"/>
  <c r="M104" i="263"/>
  <c r="V103" i="263"/>
  <c r="U103" i="263"/>
  <c r="T103" i="263"/>
  <c r="Q103" i="263"/>
  <c r="R103" i="263" s="1"/>
  <c r="M103" i="263"/>
  <c r="V102" i="263"/>
  <c r="U102" i="263"/>
  <c r="T102" i="263"/>
  <c r="Q102" i="263"/>
  <c r="R102" i="263" s="1"/>
  <c r="M102" i="263"/>
  <c r="V101" i="263"/>
  <c r="U101" i="263"/>
  <c r="T101" i="263"/>
  <c r="Q101" i="263"/>
  <c r="R101" i="263" s="1"/>
  <c r="M101" i="263"/>
  <c r="V100" i="263"/>
  <c r="U100" i="263"/>
  <c r="T100" i="263"/>
  <c r="Q100" i="263"/>
  <c r="R100" i="263" s="1"/>
  <c r="M100" i="263"/>
  <c r="S104" i="263" l="1"/>
  <c r="S102" i="263"/>
  <c r="S103" i="263"/>
  <c r="S101" i="263"/>
  <c r="S100" i="263"/>
  <c r="V99" i="263"/>
  <c r="U99" i="263"/>
  <c r="T99" i="263"/>
  <c r="Q99" i="263"/>
  <c r="R99" i="263" s="1"/>
  <c r="M99" i="263"/>
  <c r="S99" i="263" l="1"/>
  <c r="V98" i="263"/>
  <c r="U98" i="263"/>
  <c r="T98" i="263"/>
  <c r="Q98" i="263"/>
  <c r="R98" i="263" s="1"/>
  <c r="M98" i="263"/>
  <c r="V97" i="263"/>
  <c r="U97" i="263"/>
  <c r="T97" i="263"/>
  <c r="Q97" i="263"/>
  <c r="R97" i="263" s="1"/>
  <c r="M97" i="263"/>
  <c r="V96" i="263"/>
  <c r="U96" i="263"/>
  <c r="T96" i="263"/>
  <c r="Q96" i="263"/>
  <c r="R96" i="263" s="1"/>
  <c r="M96" i="263"/>
  <c r="S98" i="263" l="1"/>
  <c r="S96" i="263"/>
  <c r="S97" i="263"/>
  <c r="V95" i="263"/>
  <c r="U95" i="263"/>
  <c r="T95" i="263"/>
  <c r="Q95" i="263"/>
  <c r="R95" i="263" s="1"/>
  <c r="M95" i="263"/>
  <c r="S95" i="263" l="1"/>
  <c r="V94" i="263"/>
  <c r="U94" i="263"/>
  <c r="T94" i="263"/>
  <c r="Q94" i="263"/>
  <c r="R94" i="263" s="1"/>
  <c r="M94" i="263"/>
  <c r="V93" i="263"/>
  <c r="U93" i="263"/>
  <c r="T93" i="263"/>
  <c r="Q93" i="263"/>
  <c r="R93" i="263" s="1"/>
  <c r="M93" i="263"/>
  <c r="V92" i="263"/>
  <c r="U92" i="263"/>
  <c r="T92" i="263"/>
  <c r="Q92" i="263"/>
  <c r="R92" i="263" s="1"/>
  <c r="M92" i="263"/>
  <c r="S94" i="263" l="1"/>
  <c r="S92" i="263"/>
  <c r="S93" i="263"/>
  <c r="V91" i="263" l="1"/>
  <c r="U91" i="263"/>
  <c r="T91" i="263"/>
  <c r="Q91" i="263"/>
  <c r="R91" i="263" s="1"/>
  <c r="M91" i="263"/>
  <c r="V90" i="263"/>
  <c r="U90" i="263"/>
  <c r="T90" i="263"/>
  <c r="Q90" i="263"/>
  <c r="R90" i="263" s="1"/>
  <c r="M90" i="263"/>
  <c r="V89" i="263"/>
  <c r="U89" i="263"/>
  <c r="T89" i="263"/>
  <c r="Q89" i="263"/>
  <c r="R89" i="263" s="1"/>
  <c r="M89" i="263"/>
  <c r="S91" i="263" l="1"/>
  <c r="S90" i="263"/>
  <c r="S89" i="263"/>
  <c r="V88" i="263"/>
  <c r="U88" i="263"/>
  <c r="T88" i="263"/>
  <c r="Q88" i="263"/>
  <c r="R88" i="263" s="1"/>
  <c r="M88" i="263"/>
  <c r="V87" i="263"/>
  <c r="U87" i="263"/>
  <c r="T87" i="263"/>
  <c r="Q87" i="263"/>
  <c r="R87" i="263" s="1"/>
  <c r="M87" i="263"/>
  <c r="S88" i="263" l="1"/>
  <c r="S87" i="263"/>
  <c r="V85" i="263" l="1"/>
  <c r="U85" i="263"/>
  <c r="T85" i="263"/>
  <c r="Q85" i="263"/>
  <c r="R85" i="263" s="1"/>
  <c r="M85" i="263"/>
  <c r="V86" i="263"/>
  <c r="U86" i="263"/>
  <c r="T86" i="263"/>
  <c r="Q86" i="263"/>
  <c r="R86" i="263" s="1"/>
  <c r="M86" i="263"/>
  <c r="S86" i="263" l="1"/>
  <c r="S85" i="263"/>
  <c r="V84" i="263"/>
  <c r="U84" i="263"/>
  <c r="T84" i="263"/>
  <c r="Q84" i="263"/>
  <c r="R84" i="263" s="1"/>
  <c r="M84" i="263"/>
  <c r="S84" i="263" l="1"/>
  <c r="V83" i="263"/>
  <c r="U83" i="263"/>
  <c r="T83" i="263"/>
  <c r="Q83" i="263"/>
  <c r="R83" i="263" s="1"/>
  <c r="M83" i="263"/>
  <c r="S83" i="263" l="1"/>
  <c r="V82" i="263"/>
  <c r="U82" i="263"/>
  <c r="T82" i="263"/>
  <c r="Q82" i="263"/>
  <c r="R82" i="263" s="1"/>
  <c r="M82" i="263"/>
  <c r="S82" i="263" l="1"/>
  <c r="V81" i="263"/>
  <c r="U81" i="263"/>
  <c r="T81" i="263"/>
  <c r="Q81" i="263"/>
  <c r="R81" i="263" s="1"/>
  <c r="M81" i="263"/>
  <c r="S81" i="263" l="1"/>
  <c r="V80" i="263"/>
  <c r="U80" i="263"/>
  <c r="T80" i="263"/>
  <c r="Q80" i="263"/>
  <c r="R80" i="263" s="1"/>
  <c r="M80" i="263"/>
  <c r="S80" i="263" l="1"/>
  <c r="V79" i="263"/>
  <c r="U79" i="263"/>
  <c r="T79" i="263"/>
  <c r="Q79" i="263"/>
  <c r="R79" i="263" s="1"/>
  <c r="M79" i="263"/>
  <c r="V78" i="263"/>
  <c r="U78" i="263"/>
  <c r="T78" i="263"/>
  <c r="Q78" i="263"/>
  <c r="R78" i="263" s="1"/>
  <c r="M78" i="263"/>
  <c r="S79" i="263" l="1"/>
  <c r="S78" i="263"/>
  <c r="V77" i="263"/>
  <c r="U77" i="263"/>
  <c r="T77" i="263"/>
  <c r="Q77" i="263"/>
  <c r="R77" i="263" s="1"/>
  <c r="M77" i="263"/>
  <c r="S77" i="263" l="1"/>
  <c r="V76" i="263" l="1"/>
  <c r="U76" i="263"/>
  <c r="T76" i="263"/>
  <c r="Q76" i="263"/>
  <c r="R76" i="263" s="1"/>
  <c r="M76" i="263"/>
  <c r="S76" i="263" l="1"/>
  <c r="V75" i="263"/>
  <c r="U75" i="263"/>
  <c r="T75" i="263"/>
  <c r="Q75" i="263"/>
  <c r="R75" i="263" s="1"/>
  <c r="M75" i="263"/>
  <c r="V74" i="263"/>
  <c r="U74" i="263"/>
  <c r="T74" i="263"/>
  <c r="Q74" i="263"/>
  <c r="R74" i="263" s="1"/>
  <c r="M74" i="263"/>
  <c r="S75" i="263" l="1"/>
  <c r="S74" i="263"/>
  <c r="V73" i="263" l="1"/>
  <c r="U73" i="263"/>
  <c r="T73" i="263"/>
  <c r="Q73" i="263"/>
  <c r="R73" i="263" s="1"/>
  <c r="M73" i="263"/>
  <c r="V72" i="263"/>
  <c r="U72" i="263"/>
  <c r="T72" i="263"/>
  <c r="Q72" i="263"/>
  <c r="R72" i="263" s="1"/>
  <c r="M72" i="263"/>
  <c r="S73" i="263" l="1"/>
  <c r="S72" i="263"/>
  <c r="V71" i="263"/>
  <c r="U71" i="263"/>
  <c r="T71" i="263"/>
  <c r="Q71" i="263"/>
  <c r="R71" i="263" s="1"/>
  <c r="M71" i="263"/>
  <c r="T70" i="263"/>
  <c r="V70" i="263"/>
  <c r="U70" i="263"/>
  <c r="Q70" i="263"/>
  <c r="R70" i="263" s="1"/>
  <c r="M70" i="263"/>
  <c r="S71" i="263" l="1"/>
  <c r="S70" i="263"/>
  <c r="V69" i="263" l="1"/>
  <c r="U69" i="263"/>
  <c r="T69" i="263"/>
  <c r="Q69" i="263"/>
  <c r="R69" i="263" s="1"/>
  <c r="M69" i="263"/>
  <c r="S69" i="263" l="1"/>
  <c r="V68" i="263"/>
  <c r="U68" i="263"/>
  <c r="T68" i="263"/>
  <c r="Q68" i="263"/>
  <c r="R68" i="263" s="1"/>
  <c r="M68" i="263"/>
  <c r="S68" i="263" l="1"/>
  <c r="V67" i="263" l="1"/>
  <c r="U67" i="263"/>
  <c r="T67" i="263"/>
  <c r="Q67" i="263"/>
  <c r="R67" i="263" s="1"/>
  <c r="M67" i="263"/>
  <c r="S67" i="263" l="1"/>
  <c r="V66" i="263" l="1"/>
  <c r="U66" i="263"/>
  <c r="T66" i="263"/>
  <c r="Q66" i="263"/>
  <c r="R66" i="263" s="1"/>
  <c r="M66" i="263"/>
  <c r="S66" i="263" l="1"/>
  <c r="V65" i="263"/>
  <c r="U65" i="263"/>
  <c r="T65" i="263"/>
  <c r="Q65" i="263"/>
  <c r="R65" i="263" s="1"/>
  <c r="M65" i="263"/>
  <c r="S65" i="263" l="1"/>
  <c r="V64" i="263"/>
  <c r="U64" i="263"/>
  <c r="T64" i="263"/>
  <c r="Q64" i="263"/>
  <c r="R64" i="263" s="1"/>
  <c r="M64" i="263"/>
  <c r="S64" i="263" l="1"/>
  <c r="V63" i="263" l="1"/>
  <c r="U63" i="263"/>
  <c r="T63" i="263"/>
  <c r="Q63" i="263"/>
  <c r="R63" i="263" s="1"/>
  <c r="M63" i="263"/>
  <c r="V62" i="263"/>
  <c r="U62" i="263"/>
  <c r="T62" i="263"/>
  <c r="Q62" i="263"/>
  <c r="R62" i="263" s="1"/>
  <c r="M62" i="263"/>
  <c r="S63" i="263" l="1"/>
  <c r="S62" i="263"/>
  <c r="V61" i="263"/>
  <c r="U61" i="263"/>
  <c r="T61" i="263"/>
  <c r="Q61" i="263"/>
  <c r="R61" i="263" s="1"/>
  <c r="M61" i="263"/>
  <c r="V60" i="263"/>
  <c r="U60" i="263"/>
  <c r="T60" i="263"/>
  <c r="Q60" i="263"/>
  <c r="R60" i="263" s="1"/>
  <c r="M60" i="263"/>
  <c r="S60" i="263" l="1"/>
  <c r="S61" i="263"/>
  <c r="V59" i="263" l="1"/>
  <c r="U59" i="263"/>
  <c r="T59" i="263"/>
  <c r="Q59" i="263"/>
  <c r="R59" i="263" s="1"/>
  <c r="M59" i="263"/>
  <c r="S59" i="263" l="1"/>
  <c r="V58" i="263"/>
  <c r="U58" i="263"/>
  <c r="T58" i="263"/>
  <c r="Q58" i="263"/>
  <c r="R58" i="263" s="1"/>
  <c r="M58" i="263"/>
  <c r="S58" i="263" l="1"/>
  <c r="V57" i="263"/>
  <c r="U57" i="263"/>
  <c r="T57" i="263"/>
  <c r="Q57" i="263"/>
  <c r="R57" i="263" s="1"/>
  <c r="M57" i="263"/>
  <c r="S57" i="263" l="1"/>
  <c r="V56" i="263" l="1"/>
  <c r="U56" i="263"/>
  <c r="T56" i="263"/>
  <c r="Q56" i="263"/>
  <c r="R56" i="263" s="1"/>
  <c r="M56" i="263"/>
  <c r="S56" i="263" l="1"/>
  <c r="V55" i="263"/>
  <c r="U55" i="263"/>
  <c r="T55" i="263"/>
  <c r="Q55" i="263"/>
  <c r="R55" i="263" s="1"/>
  <c r="M55" i="263"/>
  <c r="S55" i="263" l="1"/>
  <c r="V54" i="263" l="1"/>
  <c r="U54" i="263"/>
  <c r="T54" i="263"/>
  <c r="Q54" i="263"/>
  <c r="R54" i="263" s="1"/>
  <c r="M54" i="263"/>
  <c r="S54" i="263" l="1"/>
  <c r="V53" i="263"/>
  <c r="U53" i="263"/>
  <c r="T53" i="263"/>
  <c r="Q53" i="263"/>
  <c r="R53" i="263" s="1"/>
  <c r="M53" i="263"/>
  <c r="S53" i="263" l="1"/>
  <c r="V52" i="263" l="1"/>
  <c r="U52" i="263"/>
  <c r="T52" i="263"/>
  <c r="R52" i="263"/>
  <c r="S52" i="263" l="1"/>
  <c r="V51" i="263" l="1"/>
  <c r="U51" i="263"/>
  <c r="T51" i="263"/>
  <c r="R51" i="263"/>
  <c r="V50" i="263"/>
  <c r="U50" i="263"/>
  <c r="T50" i="263"/>
  <c r="R50" i="263"/>
  <c r="S50" i="263" l="1"/>
  <c r="S51" i="263"/>
  <c r="V48" i="263"/>
  <c r="V49" i="263" l="1"/>
  <c r="U49" i="263"/>
  <c r="T49" i="263"/>
  <c r="R49" i="263"/>
  <c r="S49" i="263" l="1"/>
  <c r="U48" i="263" l="1"/>
  <c r="T48" i="263"/>
  <c r="R48" i="263"/>
  <c r="S48" i="263" s="1"/>
  <c r="S342" i="263" s="1"/>
  <c r="T342" i="263" l="1"/>
  <c r="S345" i="263"/>
  <c r="U345" i="263" s="1"/>
  <c r="T344" i="263"/>
  <c r="T343" i="263"/>
  <c r="O343" i="263"/>
  <c r="F48" i="263"/>
  <c r="F49" i="263" s="1"/>
  <c r="F50" i="263" s="1"/>
  <c r="F51" i="263" s="1"/>
  <c r="F52" i="263" s="1"/>
  <c r="T345" i="263" l="1"/>
  <c r="R345" i="263"/>
  <c r="F53" i="263"/>
  <c r="F54" i="263" s="1"/>
  <c r="F55" i="263" s="1"/>
  <c r="F56" i="263" s="1"/>
  <c r="F57" i="263" s="1"/>
  <c r="F58" i="263" l="1"/>
  <c r="F59" i="263" s="1"/>
  <c r="F60" i="263" s="1"/>
  <c r="F61" i="263" s="1"/>
  <c r="F62" i="263" l="1"/>
  <c r="F63" i="263" s="1"/>
  <c r="F64" i="263" s="1"/>
  <c r="F65" i="263" s="1"/>
  <c r="F66" i="263" s="1"/>
  <c r="F67" i="263" s="1"/>
  <c r="F68" i="263" s="1"/>
  <c r="F69" i="263" s="1"/>
  <c r="F70" i="263" s="1"/>
  <c r="F71" i="263" s="1"/>
  <c r="F72" i="263" s="1"/>
  <c r="F73" i="263" s="1"/>
  <c r="F74" i="263" s="1"/>
  <c r="F75" i="263" s="1"/>
  <c r="F76" i="263" l="1"/>
  <c r="F77" i="263" l="1"/>
  <c r="F78" i="263" s="1"/>
  <c r="F79" i="263" s="1"/>
  <c r="F80" i="263" s="1"/>
  <c r="F81" i="263" s="1"/>
  <c r="F82" i="263" s="1"/>
  <c r="F83" i="263" s="1"/>
  <c r="F84" i="263" s="1"/>
  <c r="F85" i="263" s="1"/>
  <c r="F86" i="263" s="1"/>
  <c r="F87" i="263" s="1"/>
  <c r="F88" i="263" s="1"/>
  <c r="F89" i="263" s="1"/>
  <c r="F90" i="263" s="1"/>
  <c r="F91" i="263" s="1"/>
  <c r="F92" i="263" s="1"/>
  <c r="F93" i="263" s="1"/>
  <c r="F94" i="263" s="1"/>
  <c r="F95" i="263" s="1"/>
  <c r="F96" i="263" s="1"/>
  <c r="F97" i="263" s="1"/>
  <c r="F98" i="263" s="1"/>
  <c r="F99" i="263" s="1"/>
  <c r="F100" i="263" s="1"/>
  <c r="F101" i="263" s="1"/>
  <c r="F102" i="263" s="1"/>
  <c r="F103" i="263" s="1"/>
  <c r="F104" i="263" s="1"/>
  <c r="F105" i="263" s="1"/>
  <c r="F106" i="263" s="1"/>
  <c r="F107" i="263" s="1"/>
  <c r="F108" i="263" s="1"/>
  <c r="F109" i="263" s="1"/>
  <c r="F110" i="263" s="1"/>
  <c r="F111" i="263" s="1"/>
  <c r="F112" i="263" s="1"/>
  <c r="F113" i="263" s="1"/>
  <c r="F114" i="263" s="1"/>
  <c r="F115" i="263" s="1"/>
  <c r="F116" i="263" s="1"/>
  <c r="F117" i="263" s="1"/>
  <c r="F118" i="263" s="1"/>
  <c r="F119" i="263" s="1"/>
  <c r="F120" i="263" s="1"/>
  <c r="F121" i="263" s="1"/>
  <c r="F122" i="263" s="1"/>
  <c r="F123" i="263" s="1"/>
  <c r="F124" i="263" s="1"/>
  <c r="F125" i="263" s="1"/>
  <c r="F126" i="263" s="1"/>
  <c r="F127" i="263" s="1"/>
  <c r="F128" i="263" s="1"/>
  <c r="F129" i="263" s="1"/>
  <c r="F130" i="263" s="1"/>
  <c r="F131" i="263" s="1"/>
  <c r="F132" i="263" s="1"/>
  <c r="F133" i="263" s="1"/>
  <c r="F134" i="263" s="1"/>
  <c r="F135" i="263" s="1"/>
  <c r="F136" i="263" s="1"/>
  <c r="F137" i="263" s="1"/>
  <c r="F138" i="263" s="1"/>
  <c r="F139" i="263" s="1"/>
  <c r="F140" i="263" s="1"/>
  <c r="F141" i="263" s="1"/>
  <c r="F142" i="263" s="1"/>
  <c r="F143" i="263" s="1"/>
  <c r="F144" i="263" s="1"/>
  <c r="F145" i="263" s="1"/>
  <c r="F146" i="263" s="1"/>
  <c r="F147" i="263" s="1"/>
  <c r="F148" i="263" s="1"/>
  <c r="F149" i="263" s="1"/>
  <c r="F150" i="263" s="1"/>
  <c r="F151" i="263" s="1"/>
  <c r="F152" i="263" s="1"/>
  <c r="F153" i="263" s="1"/>
  <c r="F154" i="263" s="1"/>
  <c r="F155" i="263" s="1"/>
  <c r="F156" i="263" s="1"/>
  <c r="F157" i="263" s="1"/>
  <c r="F158" i="263" s="1"/>
  <c r="F159" i="263" s="1"/>
  <c r="F160" i="263" s="1"/>
  <c r="F161" i="263" s="1"/>
  <c r="F162" i="263" s="1"/>
  <c r="F163" i="263" s="1"/>
  <c r="F164" i="263" s="1"/>
  <c r="F165" i="263" s="1"/>
  <c r="F166" i="263" s="1"/>
  <c r="F167" i="263" s="1"/>
  <c r="F168" i="263" s="1"/>
  <c r="F169" i="263" s="1"/>
  <c r="F170" i="263" s="1"/>
  <c r="F171" i="263" s="1"/>
  <c r="F172" i="263" s="1"/>
  <c r="F173" i="263" s="1"/>
  <c r="F174" i="263" s="1"/>
  <c r="F175" i="263" s="1"/>
  <c r="F176" i="263" s="1"/>
  <c r="F177" i="263" s="1"/>
  <c r="F178" i="263" s="1"/>
  <c r="F179" i="263" s="1"/>
  <c r="F180" i="263" s="1"/>
  <c r="F181" i="263" s="1"/>
  <c r="F182" i="263" s="1"/>
  <c r="F183" i="263" s="1"/>
  <c r="F184" i="263" s="1"/>
  <c r="F185" i="263" s="1"/>
  <c r="F186" i="263" s="1"/>
  <c r="F187" i="263" s="1"/>
  <c r="F188" i="263" s="1"/>
  <c r="F189" i="263" s="1"/>
  <c r="F190" i="263" s="1"/>
  <c r="F191" i="263" s="1"/>
  <c r="F192" i="263" s="1"/>
  <c r="F193" i="263" s="1"/>
  <c r="F194" i="263" s="1"/>
  <c r="F195" i="263" s="1"/>
  <c r="F196" i="263" s="1"/>
  <c r="F197" i="263" s="1"/>
  <c r="F198" i="263" s="1"/>
  <c r="F199" i="263" s="1"/>
  <c r="F200" i="263" s="1"/>
  <c r="F201" i="263" s="1"/>
  <c r="F202" i="263" s="1"/>
  <c r="F203" i="263" s="1"/>
  <c r="F204" i="263" s="1"/>
  <c r="F205" i="263" s="1"/>
  <c r="F206" i="263" s="1"/>
  <c r="F207" i="263" s="1"/>
  <c r="F208" i="263" s="1"/>
  <c r="F209" i="263" s="1"/>
  <c r="F210" i="263" s="1"/>
  <c r="F211" i="263" s="1"/>
  <c r="F212" i="263" s="1"/>
  <c r="F213" i="263" s="1"/>
  <c r="F214" i="263" s="1"/>
  <c r="F215" i="263" s="1"/>
  <c r="F216" i="263" s="1"/>
  <c r="F217" i="263" s="1"/>
  <c r="F218" i="263" s="1"/>
  <c r="F219" i="263" s="1"/>
  <c r="F220" i="263" s="1"/>
  <c r="F221" i="263" s="1"/>
  <c r="F222" i="263" s="1"/>
  <c r="F223" i="263" s="1"/>
  <c r="F224" i="263" s="1"/>
  <c r="F225" i="263" s="1"/>
  <c r="F226" i="263" s="1"/>
  <c r="F227" i="263" s="1"/>
  <c r="F228" i="263" s="1"/>
  <c r="F229" i="263" s="1"/>
  <c r="F230" i="263" s="1"/>
  <c r="F231" i="263" s="1"/>
  <c r="F232" i="263" s="1"/>
  <c r="F233" i="263" s="1"/>
  <c r="F234" i="263" s="1"/>
  <c r="F235" i="263" s="1"/>
  <c r="F236" i="263" s="1"/>
  <c r="F237" i="263" s="1"/>
  <c r="F238" i="263" s="1"/>
  <c r="F239" i="263" s="1"/>
  <c r="F240" i="263" s="1"/>
  <c r="F241" i="263" s="1"/>
  <c r="F242" i="263" s="1"/>
  <c r="F243" i="263" s="1"/>
  <c r="F244" i="263" s="1"/>
  <c r="F245" i="263" s="1"/>
  <c r="F246" i="263" s="1"/>
  <c r="F247" i="263" s="1"/>
  <c r="F248" i="263" s="1"/>
  <c r="F249" i="263" s="1"/>
  <c r="F250" i="263" s="1"/>
  <c r="F251" i="263" s="1"/>
  <c r="F252" i="263" s="1"/>
  <c r="F253" i="263" s="1"/>
  <c r="F254" i="263" s="1"/>
  <c r="F255" i="263" s="1"/>
  <c r="F256" i="263" s="1"/>
  <c r="F257" i="263" s="1"/>
  <c r="F258" i="263" s="1"/>
  <c r="F259" i="263" s="1"/>
  <c r="F260" i="263" s="1"/>
  <c r="F261" i="263" s="1"/>
  <c r="F262" i="263" s="1"/>
  <c r="F263" i="263" s="1"/>
  <c r="F264" i="263" s="1"/>
  <c r="F265" i="263" s="1"/>
  <c r="F266" i="263" s="1"/>
  <c r="F267" i="263" s="1"/>
  <c r="F268" i="263" s="1"/>
  <c r="F269" i="263" s="1"/>
  <c r="F270" i="263" s="1"/>
  <c r="F271" i="263" s="1"/>
  <c r="F272" i="263" s="1"/>
  <c r="F273" i="263" s="1"/>
  <c r="F274" i="263" s="1"/>
  <c r="F275" i="263" s="1"/>
  <c r="F276" i="263" s="1"/>
  <c r="F277" i="263" s="1"/>
  <c r="F278" i="263" s="1"/>
  <c r="F279" i="263" s="1"/>
  <c r="F280" i="263" s="1"/>
  <c r="F281" i="263" s="1"/>
  <c r="F282" i="263" s="1"/>
  <c r="F283" i="263" s="1"/>
  <c r="F284" i="263" s="1"/>
  <c r="F285" i="263" s="1"/>
  <c r="F286" i="263" s="1"/>
  <c r="F287" i="263" s="1"/>
  <c r="F288" i="263" s="1"/>
  <c r="F289" i="263" s="1"/>
  <c r="F290" i="263" s="1"/>
  <c r="F291" i="263" s="1"/>
  <c r="F292" i="263" s="1"/>
  <c r="F293" i="263" s="1"/>
  <c r="F294" i="263" s="1"/>
  <c r="F295" i="263" s="1"/>
  <c r="F296" i="263" s="1"/>
  <c r="F297" i="263" s="1"/>
  <c r="F298" i="263" s="1"/>
  <c r="F299" i="263" s="1"/>
  <c r="F300" i="263" s="1"/>
  <c r="F301" i="263" s="1"/>
  <c r="F302" i="263" s="1"/>
  <c r="F303" i="263" s="1"/>
  <c r="F304" i="263" s="1"/>
  <c r="F305" i="263" s="1"/>
  <c r="F306" i="263" s="1"/>
  <c r="F307" i="263" s="1"/>
  <c r="F308" i="263" s="1"/>
  <c r="F309" i="263" s="1"/>
  <c r="F310" i="263" s="1"/>
  <c r="F311" i="263" s="1"/>
  <c r="F312" i="263" s="1"/>
  <c r="F313" i="263" s="1"/>
  <c r="F314" i="263" s="1"/>
  <c r="F315" i="263" s="1"/>
  <c r="F316" i="263" s="1"/>
  <c r="F317" i="263" s="1"/>
  <c r="F318" i="263" s="1"/>
  <c r="F319" i="263" s="1"/>
  <c r="F320" i="263" s="1"/>
  <c r="F321" i="263" s="1"/>
  <c r="F322" i="263" s="1"/>
  <c r="F323" i="263" s="1"/>
  <c r="F324" i="263" s="1"/>
  <c r="F325" i="263" s="1"/>
  <c r="F326" i="263" s="1"/>
  <c r="F327" i="263" s="1"/>
  <c r="F328" i="263" s="1"/>
  <c r="F329" i="263" s="1"/>
  <c r="F330" i="263" s="1"/>
  <c r="F331" i="263" s="1"/>
  <c r="F332" i="263" s="1"/>
  <c r="F333" i="263" s="1"/>
  <c r="F334" i="263" s="1"/>
  <c r="F335" i="263" s="1"/>
  <c r="F336" i="263" s="1"/>
  <c r="F337" i="263" s="1"/>
  <c r="F338" i="263" s="1"/>
  <c r="F339" i="263" s="1"/>
  <c r="F340" i="263" s="1"/>
  <c r="F30" i="263"/>
  <c r="F31" i="263"/>
  <c r="F32" i="263"/>
  <c r="F33" i="263"/>
  <c r="F34" i="263"/>
  <c r="F35" i="263"/>
  <c r="F36" i="263"/>
  <c r="F37" i="263"/>
  <c r="F38" i="263"/>
</calcChain>
</file>

<file path=xl/sharedStrings.xml><?xml version="1.0" encoding="utf-8"?>
<sst xmlns="http://schemas.openxmlformats.org/spreadsheetml/2006/main" count="139" uniqueCount="109">
  <si>
    <t>高値</t>
    <rPh sb="0" eb="2">
      <t>タカネ</t>
    </rPh>
    <phoneticPr fontId="1"/>
  </si>
  <si>
    <t>収益率</t>
    <rPh sb="0" eb="3">
      <t>シュウエキリツ</t>
    </rPh>
    <phoneticPr fontId="1"/>
  </si>
  <si>
    <t>発表後</t>
    <rPh sb="0" eb="3">
      <t>ハッピョウゴ</t>
    </rPh>
    <phoneticPr fontId="1"/>
  </si>
  <si>
    <t>掲載日</t>
    <rPh sb="0" eb="3">
      <t>ケイサイビ</t>
    </rPh>
    <phoneticPr fontId="1"/>
  </si>
  <si>
    <t xml:space="preserve">                                 </t>
    <phoneticPr fontId="1"/>
  </si>
  <si>
    <t xml:space="preserve">ｺｰﾄﾞ </t>
    <phoneticPr fontId="1"/>
  </si>
  <si>
    <t>株価</t>
    <rPh sb="0" eb="2">
      <t>カブカ</t>
    </rPh>
    <phoneticPr fontId="1"/>
  </si>
  <si>
    <t>収益率</t>
    <rPh sb="0" eb="2">
      <t>シュウエキ</t>
    </rPh>
    <rPh sb="2" eb="3">
      <t>リツ</t>
    </rPh>
    <phoneticPr fontId="1"/>
  </si>
  <si>
    <t>前日比</t>
    <rPh sb="0" eb="3">
      <t>ゼンジツヒ</t>
    </rPh>
    <phoneticPr fontId="1"/>
  </si>
  <si>
    <t>名称</t>
  </si>
  <si>
    <t>＊無断転載禁止</t>
  </si>
  <si>
    <t>(上昇率)</t>
    <rPh sb="1" eb="3">
      <t>ジョウショウ</t>
    </rPh>
    <rPh sb="3" eb="4">
      <t>リツ</t>
    </rPh>
    <phoneticPr fontId="1"/>
  </si>
  <si>
    <t>設定値</t>
    <rPh sb="0" eb="3">
      <t>セッテイチ</t>
    </rPh>
    <phoneticPr fontId="1"/>
  </si>
  <si>
    <t>発表時</t>
    <rPh sb="0" eb="3">
      <t>ハッピョウジ</t>
    </rPh>
    <phoneticPr fontId="1"/>
  </si>
  <si>
    <t>NO.</t>
    <phoneticPr fontId="1"/>
  </si>
  <si>
    <t>現在の位置</t>
    <rPh sb="0" eb="2">
      <t>ゲンザイ</t>
    </rPh>
    <rPh sb="3" eb="5">
      <t>イチ</t>
    </rPh>
    <phoneticPr fontId="1"/>
  </si>
  <si>
    <t>設定後</t>
    <rPh sb="0" eb="2">
      <t>セッテイ</t>
    </rPh>
    <rPh sb="2" eb="3">
      <t>ゴ</t>
    </rPh>
    <phoneticPr fontId="1"/>
  </si>
  <si>
    <t>時価総額</t>
    <rPh sb="0" eb="2">
      <t>ジカ</t>
    </rPh>
    <rPh sb="2" eb="4">
      <t>ソウガク</t>
    </rPh>
    <phoneticPr fontId="1"/>
  </si>
  <si>
    <t>仮想想定</t>
    <rPh sb="0" eb="2">
      <t>カソウ</t>
    </rPh>
    <rPh sb="2" eb="4">
      <t>ソウテイ</t>
    </rPh>
    <phoneticPr fontId="1"/>
  </si>
  <si>
    <t>株数</t>
    <rPh sb="0" eb="2">
      <t>カブスウ</t>
    </rPh>
    <phoneticPr fontId="1"/>
  </si>
  <si>
    <t>金額</t>
    <rPh sb="0" eb="2">
      <t>キンガク</t>
    </rPh>
    <phoneticPr fontId="1"/>
  </si>
  <si>
    <t>設定時</t>
    <rPh sb="0" eb="2">
      <t>セッテイ</t>
    </rPh>
    <rPh sb="2" eb="3">
      <t>ジ</t>
    </rPh>
    <phoneticPr fontId="1"/>
  </si>
  <si>
    <t>仮想評価額</t>
    <rPh sb="0" eb="2">
      <t>カソウ</t>
    </rPh>
    <rPh sb="2" eb="4">
      <t>ヒョウカ</t>
    </rPh>
    <rPh sb="4" eb="5">
      <t>ガク</t>
    </rPh>
    <phoneticPr fontId="1"/>
  </si>
  <si>
    <t>高値(安値)</t>
    <rPh sb="0" eb="2">
      <t>タカネ</t>
    </rPh>
    <rPh sb="3" eb="5">
      <t>ヤスネ</t>
    </rPh>
    <phoneticPr fontId="1"/>
  </si>
  <si>
    <t>発表後</t>
    <rPh sb="0" eb="2">
      <t>ハッピョウ</t>
    </rPh>
    <rPh sb="2" eb="3">
      <t>ゴ</t>
    </rPh>
    <phoneticPr fontId="1"/>
  </si>
  <si>
    <t>安値</t>
    <rPh sb="0" eb="2">
      <t>ヤスネ</t>
    </rPh>
    <phoneticPr fontId="1"/>
  </si>
  <si>
    <t>安値(高値)</t>
    <rPh sb="0" eb="2">
      <t>ヤスネ</t>
    </rPh>
    <rPh sb="3" eb="5">
      <t>タカネ</t>
    </rPh>
    <phoneticPr fontId="1"/>
  </si>
  <si>
    <t>トータル</t>
    <phoneticPr fontId="1"/>
  </si>
  <si>
    <t>仕込みトータル</t>
    <rPh sb="0" eb="2">
      <t>シコ</t>
    </rPh>
    <phoneticPr fontId="1"/>
  </si>
  <si>
    <t xml:space="preserve">
</t>
    <phoneticPr fontId="1"/>
  </si>
  <si>
    <t>設定日</t>
    <rPh sb="0" eb="3">
      <t>セッテイビ</t>
    </rPh>
    <phoneticPr fontId="1"/>
  </si>
  <si>
    <t>仕掛ける際は、それぞれのスタンスで投資期間を定め、それぞれに合った手法で抽出した銘柄を参考にしてください。</t>
    <rPh sb="0" eb="2">
      <t>シカ</t>
    </rPh>
    <rPh sb="4" eb="5">
      <t>サイ</t>
    </rPh>
    <rPh sb="17" eb="19">
      <t>トウシ</t>
    </rPh>
    <rPh sb="19" eb="21">
      <t>キカン</t>
    </rPh>
    <rPh sb="22" eb="23">
      <t>サダ</t>
    </rPh>
    <rPh sb="30" eb="31">
      <t>ア</t>
    </rPh>
    <rPh sb="33" eb="35">
      <t>シュホウ</t>
    </rPh>
    <rPh sb="36" eb="38">
      <t>チュウシュツ</t>
    </rPh>
    <rPh sb="40" eb="42">
      <t>メイガラ</t>
    </rPh>
    <rPh sb="43" eb="45">
      <t>サンコウ</t>
    </rPh>
    <phoneticPr fontId="1"/>
  </si>
  <si>
    <t>私の仮想トレードパフォーマンス表　金額最大1500万～2000万をポートフォリオとする。あくまで風林火山は短期的視点で。</t>
    <rPh sb="0" eb="1">
      <t>ワタシ</t>
    </rPh>
    <rPh sb="2" eb="4">
      <t>カソウ</t>
    </rPh>
    <rPh sb="15" eb="16">
      <t>ヒョウ</t>
    </rPh>
    <rPh sb="17" eb="19">
      <t>キンガク</t>
    </rPh>
    <rPh sb="19" eb="21">
      <t>サイダイ</t>
    </rPh>
    <rPh sb="25" eb="26">
      <t>マン</t>
    </rPh>
    <rPh sb="31" eb="32">
      <t>マン</t>
    </rPh>
    <rPh sb="48" eb="52">
      <t>フウリンカザン</t>
    </rPh>
    <rPh sb="53" eb="56">
      <t>タンキテキ</t>
    </rPh>
    <rPh sb="56" eb="58">
      <t>シテン</t>
    </rPh>
    <phoneticPr fontId="1"/>
  </si>
  <si>
    <t>新興市場は最小株単位にとどめ、薄く広くを信条に、仮想だからこその結果。信用取引の維持率だけはくれぐれも注意して管理してください。</t>
    <rPh sb="0" eb="2">
      <t>シンコウ</t>
    </rPh>
    <rPh sb="2" eb="4">
      <t>シジョウ</t>
    </rPh>
    <rPh sb="5" eb="7">
      <t>サイショウ</t>
    </rPh>
    <rPh sb="7" eb="8">
      <t>カブ</t>
    </rPh>
    <rPh sb="8" eb="10">
      <t>タンイ</t>
    </rPh>
    <rPh sb="15" eb="16">
      <t>ウス</t>
    </rPh>
    <rPh sb="17" eb="18">
      <t>ヒロ</t>
    </rPh>
    <rPh sb="20" eb="22">
      <t>シンジョウ</t>
    </rPh>
    <rPh sb="24" eb="26">
      <t>カソウ</t>
    </rPh>
    <rPh sb="32" eb="34">
      <t>ケッカ</t>
    </rPh>
    <rPh sb="35" eb="37">
      <t>シンヨウ</t>
    </rPh>
    <rPh sb="37" eb="39">
      <t>トリヒキ</t>
    </rPh>
    <rPh sb="40" eb="42">
      <t>イジ</t>
    </rPh>
    <rPh sb="42" eb="43">
      <t>リツ</t>
    </rPh>
    <rPh sb="51" eb="53">
      <t>チュウイ</t>
    </rPh>
    <rPh sb="55" eb="57">
      <t>カンリ</t>
    </rPh>
    <phoneticPr fontId="1"/>
  </si>
  <si>
    <t>風林火山の手仕舞い</t>
    <rPh sb="0" eb="4">
      <t>フウリンカザン</t>
    </rPh>
    <rPh sb="5" eb="8">
      <t>テジマ</t>
    </rPh>
    <phoneticPr fontId="1"/>
  </si>
  <si>
    <t>収支結果</t>
    <rPh sb="0" eb="2">
      <t>シュウシ</t>
    </rPh>
    <rPh sb="2" eb="4">
      <t>ケッカ</t>
    </rPh>
    <phoneticPr fontId="1"/>
  </si>
  <si>
    <t>損益</t>
    <rPh sb="0" eb="2">
      <t>ソンエキ</t>
    </rPh>
    <phoneticPr fontId="1"/>
  </si>
  <si>
    <t>手仕舞い値</t>
    <rPh sb="0" eb="3">
      <t>テジマ</t>
    </rPh>
    <rPh sb="4" eb="5">
      <t>チ</t>
    </rPh>
    <phoneticPr fontId="1"/>
  </si>
  <si>
    <t>ﾊﾟﾌｫｰﾏﾝｽ</t>
    <phoneticPr fontId="1"/>
  </si>
  <si>
    <t>最大ﾊﾟﾌｫｰﾏﾝｽ</t>
    <rPh sb="0" eb="2">
      <t>サイダイ</t>
    </rPh>
    <phoneticPr fontId="1"/>
  </si>
  <si>
    <t>ﾛｽ設定値</t>
    <rPh sb="2" eb="5">
      <t>セッテイチ</t>
    </rPh>
    <phoneticPr fontId="1"/>
  </si>
  <si>
    <t>終値</t>
    <rPh sb="0" eb="2">
      <t>オワリネ</t>
    </rPh>
    <phoneticPr fontId="1"/>
  </si>
  <si>
    <t>ロスカット</t>
    <phoneticPr fontId="1"/>
  </si>
  <si>
    <t>設定後安値</t>
    <rPh sb="0" eb="2">
      <t>セッテイ</t>
    </rPh>
    <rPh sb="2" eb="3">
      <t>ゴ</t>
    </rPh>
    <rPh sb="3" eb="5">
      <t>ヤスネ</t>
    </rPh>
    <phoneticPr fontId="1"/>
  </si>
  <si>
    <t>利確</t>
    <rPh sb="0" eb="2">
      <t>リカク</t>
    </rPh>
    <phoneticPr fontId="1"/>
  </si>
  <si>
    <t>利確値</t>
    <rPh sb="0" eb="2">
      <t>リカク</t>
    </rPh>
    <rPh sb="2" eb="3">
      <t>チ</t>
    </rPh>
    <phoneticPr fontId="1"/>
  </si>
  <si>
    <t>手仕舞い</t>
    <rPh sb="0" eb="3">
      <t>テジマ</t>
    </rPh>
    <phoneticPr fontId="1"/>
  </si>
  <si>
    <t>買値×90％</t>
    <rPh sb="0" eb="2">
      <t>カイネ</t>
    </rPh>
    <phoneticPr fontId="1"/>
  </si>
  <si>
    <t>高値×95％</t>
    <rPh sb="0" eb="2">
      <t>タカネ</t>
    </rPh>
    <phoneticPr fontId="1"/>
  </si>
  <si>
    <t>手仕舞い日</t>
    <rPh sb="0" eb="3">
      <t>テジマ</t>
    </rPh>
    <rPh sb="4" eb="5">
      <t>ビ</t>
    </rPh>
    <phoneticPr fontId="1"/>
  </si>
  <si>
    <t>↓ベスト20　ワースト20↓当日の手仕舞いリスト。</t>
    <rPh sb="14" eb="16">
      <t>トウジツ</t>
    </rPh>
    <rPh sb="17" eb="20">
      <t>テジマ</t>
    </rPh>
    <phoneticPr fontId="1"/>
  </si>
  <si>
    <t>ｺｰﾄﾞ</t>
  </si>
  <si>
    <t>銘柄名</t>
  </si>
  <si>
    <t>現値</t>
  </si>
  <si>
    <t>前日比</t>
  </si>
  <si>
    <t>始値</t>
  </si>
  <si>
    <t>決算発表日</t>
    <rPh sb="0" eb="2">
      <t>ケッサン</t>
    </rPh>
    <rPh sb="2" eb="4">
      <t>ハッピョウ</t>
    </rPh>
    <rPh sb="4" eb="5">
      <t>ビ</t>
    </rPh>
    <phoneticPr fontId="1"/>
  </si>
  <si>
    <t>所属部区分</t>
  </si>
  <si>
    <t>前日比(率)</t>
  </si>
  <si>
    <t>調整済年初来高値日付</t>
  </si>
  <si>
    <t>調整済年初来高値</t>
  </si>
  <si>
    <t>１部</t>
  </si>
  <si>
    <t>併合で修正</t>
    <rPh sb="0" eb="2">
      <t>ヘイゴウ</t>
    </rPh>
    <rPh sb="3" eb="5">
      <t>シュウセイ</t>
    </rPh>
    <phoneticPr fontId="1"/>
  </si>
  <si>
    <t>連結優先PER</t>
  </si>
  <si>
    <r>
      <t>また、10％以上のﾊﾟﾌｫｰﾏﾝｽを上げた銘柄が、高値から5％下落したら自動的に手仕舞いとする。</t>
    </r>
    <r>
      <rPr>
        <b/>
        <sz val="11"/>
        <color rgb="FFFF0000"/>
        <rFont val="ＭＳ Ｐゴシック"/>
        <family val="3"/>
        <charset val="128"/>
      </rPr>
      <t>(手仕舞いリストを参照してください。)</t>
    </r>
    <rPh sb="6" eb="8">
      <t>イジョウ</t>
    </rPh>
    <rPh sb="17" eb="20">
      <t>アゲタ</t>
    </rPh>
    <rPh sb="18" eb="19">
      <t>ア</t>
    </rPh>
    <rPh sb="20" eb="23">
      <t>メイガラガ</t>
    </rPh>
    <rPh sb="21" eb="23">
      <t>メイガラ</t>
    </rPh>
    <rPh sb="24" eb="28">
      <t>タカネカラ</t>
    </rPh>
    <rPh sb="25" eb="27">
      <t>タカネ</t>
    </rPh>
    <rPh sb="30" eb="35">
      <t>ゲラクシタラ</t>
    </rPh>
    <rPh sb="31" eb="33">
      <t>ゲラク</t>
    </rPh>
    <rPh sb="35" eb="39">
      <t>ジドウテキニ</t>
    </rPh>
    <rPh sb="36" eb="39">
      <t>ジドウテキ</t>
    </rPh>
    <rPh sb="39" eb="44">
      <t>テジマイト</t>
    </rPh>
    <rPh sb="40" eb="43">
      <t>テジマ</t>
    </rPh>
    <rPh sb="49" eb="52">
      <t>テジマ</t>
    </rPh>
    <rPh sb="57" eb="59">
      <t>サンショウ</t>
    </rPh>
    <phoneticPr fontId="1"/>
  </si>
  <si>
    <t>高値×93％</t>
    <rPh sb="0" eb="2">
      <t>タカネ</t>
    </rPh>
    <phoneticPr fontId="1"/>
  </si>
  <si>
    <t>7745/T</t>
  </si>
  <si>
    <t>Ａ＆Ｄ</t>
  </si>
  <si>
    <t>高値</t>
  </si>
  <si>
    <t>安値</t>
  </si>
  <si>
    <r>
      <t>ロスカットは買値×90％</t>
    </r>
    <r>
      <rPr>
        <b/>
        <sz val="11"/>
        <color rgb="FFFF0000"/>
        <rFont val="ＭＳ Ｐゴシック"/>
        <family val="3"/>
        <charset val="128"/>
      </rPr>
      <t>()</t>
    </r>
    <r>
      <rPr>
        <b/>
        <sz val="11"/>
        <color rgb="FF0000FF"/>
        <rFont val="ＭＳ Ｐゴシック"/>
        <family val="3"/>
        <charset val="128"/>
      </rPr>
      <t>、上昇率5％を超えると高値×93％()に手仕舞い値を修正(☜いずれも手仕舞いリストを参照してください。)</t>
    </r>
    <rPh sb="6" eb="8">
      <t>カイネ</t>
    </rPh>
    <rPh sb="15" eb="17">
      <t>ジョウショウ</t>
    </rPh>
    <rPh sb="17" eb="18">
      <t>リツ</t>
    </rPh>
    <rPh sb="21" eb="22">
      <t>コ</t>
    </rPh>
    <rPh sb="25" eb="27">
      <t>タカネ</t>
    </rPh>
    <rPh sb="34" eb="37">
      <t>テジマ</t>
    </rPh>
    <rPh sb="38" eb="39">
      <t>チ</t>
    </rPh>
    <rPh sb="40" eb="42">
      <t>シュウセイ</t>
    </rPh>
    <rPh sb="48" eb="51">
      <t>テジマ</t>
    </rPh>
    <rPh sb="56" eb="58">
      <t>サンショウ</t>
    </rPh>
    <phoneticPr fontId="1"/>
  </si>
  <si>
    <t>ﾏｻﾞｰｽﾞ</t>
  </si>
  <si>
    <t>証券ｺｰﾄﾞ･業種ｺｰﾄﾞ名</t>
  </si>
  <si>
    <t>予想ROE(日経予想･連結優先)</t>
  </si>
  <si>
    <t>一株利益(会社実績･連結優先)</t>
  </si>
  <si>
    <t>一株利益(東洋経済予想･今期)</t>
  </si>
  <si>
    <t>一株利益(東洋経済予想･次期)</t>
  </si>
  <si>
    <t>更新日(東洋経済･今期)</t>
  </si>
  <si>
    <t>前年末終値価格</t>
  </si>
  <si>
    <t>精密機器</t>
  </si>
  <si>
    <t>その他</t>
  </si>
  <si>
    <t>👈　風林火山本来のルール</t>
    <rPh sb="3" eb="7">
      <t>フウリンカザン</t>
    </rPh>
    <rPh sb="7" eb="9">
      <t>ホンライ</t>
    </rPh>
    <phoneticPr fontId="1"/>
  </si>
  <si>
    <t>その他製品</t>
  </si>
  <si>
    <t>卸売業</t>
  </si>
  <si>
    <t>6556/T</t>
  </si>
  <si>
    <t>ｳｪﾙﾋﾞｰ</t>
  </si>
  <si>
    <t>サービス業</t>
  </si>
  <si>
    <t>9260/T</t>
  </si>
  <si>
    <t>Wismetac</t>
  </si>
  <si>
    <t>7952/T</t>
  </si>
  <si>
    <t>河合楽</t>
  </si>
  <si>
    <t>1357/T</t>
  </si>
  <si>
    <t>日経ダブ</t>
  </si>
  <si>
    <t>大風林火山でのスタートは、設定値×93％で手仕舞い。</t>
    <rPh sb="0" eb="5">
      <t>ダイフウリンカザン</t>
    </rPh>
    <rPh sb="13" eb="16">
      <t>セッテイチ</t>
    </rPh>
    <rPh sb="21" eb="24">
      <t>テジマ</t>
    </rPh>
    <phoneticPr fontId="1"/>
  </si>
  <si>
    <t>Nikkeiレバ</t>
    <phoneticPr fontId="1"/>
  </si>
  <si>
    <t>(スタンス　基本目線　短期トレード　状況に応じて持続、または手仕舞いの判断とする。短中期の手仕舞い基準　設定値より5～10％マイナスを想定。)</t>
    <rPh sb="6" eb="8">
      <t>キホン</t>
    </rPh>
    <rPh sb="8" eb="10">
      <t>メセン</t>
    </rPh>
    <rPh sb="11" eb="13">
      <t>タンキ</t>
    </rPh>
    <rPh sb="18" eb="20">
      <t>ジョウキョウ</t>
    </rPh>
    <rPh sb="21" eb="22">
      <t>オウ</t>
    </rPh>
    <rPh sb="24" eb="26">
      <t>ジゾク</t>
    </rPh>
    <rPh sb="30" eb="33">
      <t>テジマ</t>
    </rPh>
    <rPh sb="35" eb="37">
      <t>ハンダン</t>
    </rPh>
    <rPh sb="41" eb="44">
      <t>タンチュウキ</t>
    </rPh>
    <rPh sb="45" eb="48">
      <t>テジマ</t>
    </rPh>
    <rPh sb="49" eb="51">
      <t>キジュン</t>
    </rPh>
    <rPh sb="52" eb="54">
      <t>セッテイ</t>
    </rPh>
    <rPh sb="54" eb="55">
      <t>チ</t>
    </rPh>
    <rPh sb="67" eb="69">
      <t>ソウテイ</t>
    </rPh>
    <phoneticPr fontId="1"/>
  </si>
  <si>
    <t>　☆　　風林火山リスト2019(短期トレード)☆</t>
    <rPh sb="4" eb="8">
      <t>フウリンカザン</t>
    </rPh>
    <rPh sb="16" eb="18">
      <t>タンキ</t>
    </rPh>
    <phoneticPr fontId="1"/>
  </si>
  <si>
    <t>アマノ</t>
    <phoneticPr fontId="1"/>
  </si>
  <si>
    <t>イビデン</t>
    <phoneticPr fontId="1"/>
  </si>
  <si>
    <t>航空電子</t>
    <rPh sb="0" eb="2">
      <t>コウクウ</t>
    </rPh>
    <rPh sb="2" eb="4">
      <t>デンシ</t>
    </rPh>
    <phoneticPr fontId="1"/>
  </si>
  <si>
    <t>ソースネクスト</t>
    <phoneticPr fontId="1"/>
  </si>
  <si>
    <t>株トーク・風林火山のパフォーマンス表　（2019ver・2月12日スタート　4月26日現在）</t>
    <rPh sb="0" eb="1">
      <t>カブ</t>
    </rPh>
    <rPh sb="5" eb="9">
      <t>フウリンカザン</t>
    </rPh>
    <rPh sb="17" eb="18">
      <t>ヒョウ</t>
    </rPh>
    <rPh sb="29" eb="30">
      <t>ガツ</t>
    </rPh>
    <rPh sb="32" eb="33">
      <t>ニチ</t>
    </rPh>
    <rPh sb="39" eb="40">
      <t>ガツ</t>
    </rPh>
    <rPh sb="42" eb="43">
      <t>ニチ</t>
    </rPh>
    <rPh sb="43" eb="45">
      <t>ゲンザイ</t>
    </rPh>
    <phoneticPr fontId="1"/>
  </si>
  <si>
    <r>
      <t>期間は、2019/2/12～まで。</t>
    </r>
    <r>
      <rPr>
        <b/>
        <sz val="11"/>
        <color rgb="FFFF0000"/>
        <rFont val="ＭＳ Ｐゴシック"/>
        <family val="3"/>
        <charset val="128"/>
      </rPr>
      <t>(下記が4月26日現在の仮想・パフォーマンス表）</t>
    </r>
    <rPh sb="0" eb="2">
      <t>キカン</t>
    </rPh>
    <rPh sb="18" eb="20">
      <t>カキ</t>
    </rPh>
    <rPh sb="22" eb="23">
      <t>ガツ</t>
    </rPh>
    <rPh sb="25" eb="26">
      <t>ニチ</t>
    </rPh>
    <rPh sb="26" eb="28">
      <t>ゲンザイ</t>
    </rPh>
    <rPh sb="29" eb="31">
      <t>カソウ</t>
    </rPh>
    <rPh sb="39" eb="40">
      <t>ヒョウ</t>
    </rPh>
    <phoneticPr fontId="1"/>
  </si>
  <si>
    <t>26日現在</t>
    <rPh sb="2" eb="3">
      <t>ニチ</t>
    </rPh>
    <rPh sb="3" eb="5">
      <t>ゲンザイ</t>
    </rPh>
    <phoneticPr fontId="1"/>
  </si>
  <si>
    <t>2019年4月26日現在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</si>
  <si>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富士電機</t>
    <rPh sb="0" eb="4">
      <t>フジデンキ</t>
    </rPh>
    <phoneticPr fontId="1"/>
  </si>
  <si>
    <t>日立ハイテク</t>
    <rPh sb="0" eb="2">
      <t>ヒタチ</t>
    </rPh>
    <phoneticPr fontId="1"/>
  </si>
  <si>
    <t>川崎船</t>
    <rPh sb="0" eb="3">
      <t>カワサキセン</t>
    </rPh>
    <phoneticPr fontId="1"/>
  </si>
  <si>
    <t>京セラ</t>
    <rPh sb="0" eb="1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</si>
</sst>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176" formatCode="#,##0_);[Red]\(#,##0\)"/>
    <numFmt numFmtId="177" formatCode="\+#,##0;[Red]\-#,##0;0"/>
    <numFmt numFmtId="178" formatCode="0.0_ ;[Red]\-0.0\ "/>
    <numFmt numFmtId="179" formatCode="\+0.0%;[Red]\-0.0%"/>
    <numFmt numFmtId="180" formatCode="\+0.0;[Red]\-0.0"/>
    <numFmt numFmtId="181" formatCode="0.0;[Red]\-0.0"/>
    <numFmt numFmtId="182" formatCode="0_ ;[Red]\-0\ "/>
    <numFmt numFmtId="183" formatCode="yyyy&quot;年&quot;m&quot;月&quot;;@"/>
    <numFmt numFmtId="184" formatCode="\+#,##0.0;[Red]\-#,##0.0;0.0"/>
    <numFmt numFmtId="185" formatCode="#,##0.0"/>
    <numFmt numFmtId="186" formatCode="#,##0.0_ ;[Red]\-#,##0.0\ "/>
    <numFmt numFmtId="187" formatCode="#,##0_ "/>
    <numFmt numFmtId="188" formatCode="\+0.00%;[Red]\-0.00%"/>
    <numFmt numFmtId="189" formatCode="#,##0_ ;[Red]\-#,##0\ "/>
    <numFmt numFmtId="190" formatCode="[Blue]\+0;[Red]\-0"/>
    <numFmt numFmtId="191" formatCode="[Blue]\+0.00%;[Red]\-0.00%"/>
    <numFmt numFmtId="192" formatCode="m&quot;月&quot;d&quot;日&quot;;@"/>
    <numFmt numFmtId="193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b/>
      <sz val="8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7">
    <xf numFmtId="0" fontId="0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8" fillId="0" borderId="0" applyNumberFormat="0" applyFill="0" applyBorder="0" applyAlignment="0" applyProtection="0">
      <alignment vertical="top"/>
      <protection locked="0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</cellStyleXfs>
  <cellXfs count="1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3" fontId="2" fillId="0" borderId="0" xfId="0" applyNumberFormat="1" applyFont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179" fontId="11" fillId="0" borderId="0" xfId="0" applyNumberFormat="1" applyFont="1" applyAlignment="1">
      <alignment horizontal="center"/>
    </xf>
    <xf numFmtId="0" fontId="12" fillId="0" borderId="0" xfId="0" applyFont="1">
      <alignment vertical="center"/>
    </xf>
    <xf numFmtId="179" fontId="2" fillId="0" borderId="0" xfId="0" applyNumberFormat="1" applyFont="1">
      <alignment vertical="center"/>
    </xf>
    <xf numFmtId="179" fontId="2" fillId="2" borderId="0" xfId="0" applyNumberFormat="1" applyFont="1" applyFill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5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56" fontId="9" fillId="0" borderId="0" xfId="0" applyNumberFormat="1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56" fontId="14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56" fontId="2" fillId="2" borderId="0" xfId="0" applyNumberFormat="1" applyFont="1" applyFill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78" fontId="11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2" fillId="2" borderId="0" xfId="0" applyNumberFormat="1" applyFont="1" applyFill="1" applyAlignment="1">
      <alignment horizontal="center" vertical="center"/>
    </xf>
    <xf numFmtId="0" fontId="0" fillId="2" borderId="1" xfId="0" applyFill="1" applyBorder="1">
      <alignment vertical="center"/>
    </xf>
    <xf numFmtId="180" fontId="2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86" fontId="2" fillId="2" borderId="0" xfId="0" applyNumberFormat="1" applyFont="1" applyFill="1" applyAlignment="1">
      <alignment horizontal="center" vertical="center"/>
    </xf>
    <xf numFmtId="187" fontId="0" fillId="0" borderId="1" xfId="0" applyNumberFormat="1" applyBorder="1">
      <alignment vertical="center"/>
    </xf>
    <xf numFmtId="187" fontId="0" fillId="2" borderId="0" xfId="0" applyNumberFormat="1" applyFill="1">
      <alignment vertical="center"/>
    </xf>
    <xf numFmtId="185" fontId="2" fillId="2" borderId="1" xfId="1" applyNumberFormat="1" applyFont="1" applyFill="1" applyBorder="1" applyAlignment="1">
      <alignment horizontal="center" vertical="center"/>
    </xf>
    <xf numFmtId="186" fontId="2" fillId="2" borderId="1" xfId="0" applyNumberFormat="1" applyFont="1" applyFill="1" applyBorder="1" applyAlignment="1">
      <alignment horizontal="center" vertical="center"/>
    </xf>
    <xf numFmtId="178" fontId="11" fillId="2" borderId="6" xfId="0" applyNumberFormat="1" applyFont="1" applyFill="1" applyBorder="1" applyAlignment="1">
      <alignment horizontal="center" vertical="center"/>
    </xf>
    <xf numFmtId="187" fontId="0" fillId="2" borderId="1" xfId="0" applyNumberFormat="1" applyFill="1" applyBorder="1">
      <alignment vertical="center"/>
    </xf>
    <xf numFmtId="187" fontId="0" fillId="0" borderId="0" xfId="0" applyNumberFormat="1">
      <alignment vertical="center"/>
    </xf>
    <xf numFmtId="189" fontId="0" fillId="2" borderId="0" xfId="0" applyNumberFormat="1" applyFill="1">
      <alignment vertical="center"/>
    </xf>
    <xf numFmtId="190" fontId="2" fillId="2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6" fontId="11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178" fontId="20" fillId="0" borderId="1" xfId="0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85" fontId="2" fillId="2" borderId="0" xfId="1" applyNumberFormat="1" applyFont="1" applyFill="1" applyAlignment="1">
      <alignment horizontal="center" vertical="center"/>
    </xf>
    <xf numFmtId="0" fontId="22" fillId="0" borderId="0" xfId="0" applyFont="1">
      <alignment vertical="center"/>
    </xf>
    <xf numFmtId="176" fontId="21" fillId="4" borderId="1" xfId="0" applyNumberFormat="1" applyFont="1" applyFill="1" applyBorder="1" applyAlignment="1">
      <alignment horizontal="center" vertical="center"/>
    </xf>
    <xf numFmtId="176" fontId="23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6" fontId="17" fillId="2" borderId="0" xfId="0" applyNumberFormat="1" applyFont="1" applyFill="1" applyAlignment="1">
      <alignment horizontal="center" vertical="center"/>
    </xf>
    <xf numFmtId="180" fontId="24" fillId="2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87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8" fontId="20" fillId="0" borderId="7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79" fontId="2" fillId="2" borderId="7" xfId="0" applyNumberFormat="1" applyFont="1" applyFill="1" applyBorder="1" applyAlignment="1">
      <alignment horizontal="center" vertical="center"/>
    </xf>
    <xf numFmtId="188" fontId="2" fillId="2" borderId="7" xfId="0" applyNumberFormat="1" applyFont="1" applyFill="1" applyBorder="1" applyAlignment="1">
      <alignment horizontal="center" vertical="center"/>
    </xf>
    <xf numFmtId="56" fontId="2" fillId="2" borderId="7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187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8" fontId="20" fillId="0" borderId="4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79" fontId="2" fillId="2" borderId="4" xfId="0" applyNumberFormat="1" applyFont="1" applyFill="1" applyBorder="1" applyAlignment="1">
      <alignment horizontal="center" vertical="center"/>
    </xf>
    <xf numFmtId="188" fontId="2" fillId="2" borderId="4" xfId="0" applyNumberFormat="1" applyFont="1" applyFill="1" applyBorder="1" applyAlignment="1">
      <alignment horizontal="center" vertical="center"/>
    </xf>
    <xf numFmtId="56" fontId="2" fillId="2" borderId="4" xfId="0" applyNumberFormat="1" applyFont="1" applyFill="1" applyBorder="1" applyAlignment="1">
      <alignment horizontal="center" vertical="center"/>
    </xf>
    <xf numFmtId="188" fontId="1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184" fontId="2" fillId="2" borderId="0" xfId="0" applyNumberFormat="1" applyFont="1" applyFill="1" applyAlignment="1">
      <alignment horizontal="center" vertical="center"/>
    </xf>
    <xf numFmtId="186" fontId="16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91" fontId="25" fillId="0" borderId="0" xfId="0" applyNumberFormat="1" applyFont="1" applyAlignment="1">
      <alignment horizontal="center" vertical="center"/>
    </xf>
    <xf numFmtId="0" fontId="26" fillId="0" borderId="0" xfId="0" applyFont="1">
      <alignment vertical="center"/>
    </xf>
    <xf numFmtId="6" fontId="24" fillId="2" borderId="0" xfId="0" applyNumberFormat="1" applyFont="1" applyFill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6" fontId="11" fillId="0" borderId="0" xfId="0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92" fontId="2" fillId="2" borderId="0" xfId="0" applyNumberFormat="1" applyFont="1" applyFill="1" applyAlignment="1">
      <alignment horizontal="center" vertical="center"/>
    </xf>
    <xf numFmtId="182" fontId="0" fillId="2" borderId="0" xfId="0" applyNumberFormat="1" applyFill="1" applyAlignment="1">
      <alignment horizontal="center" vertical="center"/>
    </xf>
    <xf numFmtId="185" fontId="11" fillId="2" borderId="1" xfId="1" applyNumberFormat="1" applyFont="1" applyFill="1" applyBorder="1" applyAlignment="1">
      <alignment horizontal="center" vertical="center"/>
    </xf>
    <xf numFmtId="192" fontId="2" fillId="2" borderId="1" xfId="0" applyNumberFormat="1" applyFont="1" applyFill="1" applyBorder="1" applyAlignment="1">
      <alignment horizontal="center" vertical="center"/>
    </xf>
    <xf numFmtId="186" fontId="11" fillId="2" borderId="1" xfId="0" applyNumberFormat="1" applyFont="1" applyFill="1" applyBorder="1" applyAlignment="1">
      <alignment horizontal="center" vertical="center"/>
    </xf>
    <xf numFmtId="182" fontId="0" fillId="2" borderId="1" xfId="0" applyNumberFormat="1" applyFill="1" applyBorder="1" applyAlignment="1">
      <alignment horizontal="center" vertical="center"/>
    </xf>
    <xf numFmtId="56" fontId="2" fillId="4" borderId="1" xfId="0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186" fontId="2" fillId="0" borderId="1" xfId="0" applyNumberFormat="1" applyFont="1" applyBorder="1" applyAlignment="1">
      <alignment horizontal="center" vertical="center"/>
    </xf>
    <xf numFmtId="185" fontId="2" fillId="0" borderId="1" xfId="134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/>
    <xf numFmtId="184" fontId="2" fillId="2" borderId="1" xfId="136" applyNumberFormat="1" applyFont="1" applyFill="1" applyBorder="1" applyAlignment="1">
      <alignment horizontal="center" vertical="center"/>
    </xf>
    <xf numFmtId="193" fontId="2" fillId="0" borderId="1" xfId="0" applyNumberFormat="1" applyFont="1" applyBorder="1" applyAlignment="1">
      <alignment horizontal="center" vertical="center"/>
    </xf>
    <xf numFmtId="190" fontId="2" fillId="0" borderId="1" xfId="0" applyNumberFormat="1" applyFont="1" applyBorder="1" applyAlignment="1">
      <alignment horizontal="center" vertical="center"/>
    </xf>
    <xf numFmtId="185" fontId="2" fillId="0" borderId="1" xfId="1" applyNumberFormat="1" applyFont="1" applyBorder="1" applyAlignment="1">
      <alignment horizontal="center" vertical="center"/>
    </xf>
  </cellXfs>
  <cellStyles count="137">
    <cellStyle name="ハイパーリンク 2" xfId="59" xr:uid="{00000000-0005-0000-0000-000069000000}"/>
    <cellStyle name="通貨" xfId="1" builtinId="7"/>
    <cellStyle name="通貨 2" xfId="4" xr:uid="{00000000-0005-0000-0000-000030000000}"/>
    <cellStyle name="通貨 2 10" xfId="60" xr:uid="{00000000-0005-0000-0000-00006A000000}"/>
    <cellStyle name="通貨 2 2" xfId="12" xr:uid="{00000000-0005-0000-0000-000036000000}"/>
    <cellStyle name="通貨 2 2 2" xfId="23" xr:uid="{00000000-0005-0000-0000-00003E000000}"/>
    <cellStyle name="通貨 2 2 2 2" xfId="31" xr:uid="{00000000-0005-0000-0000-00004C000000}"/>
    <cellStyle name="通貨 2 2 2 2 2" xfId="104" xr:uid="{00000000-0005-0000-0000-00006E000000}"/>
    <cellStyle name="通貨 2 2 2 2 3" xfId="63" xr:uid="{00000000-0005-0000-0000-00006D000000}"/>
    <cellStyle name="通貨 2 2 2 3" xfId="30" xr:uid="{00000000-0005-0000-0000-00004B000000}"/>
    <cellStyle name="通貨 2 2 2 3 2" xfId="103" xr:uid="{00000000-0005-0000-0000-00006F000000}"/>
    <cellStyle name="通貨 2 2 2 4" xfId="100" xr:uid="{00000000-0005-0000-0000-000070000000}"/>
    <cellStyle name="通貨 2 2 2 5" xfId="62" xr:uid="{00000000-0005-0000-0000-00006C000000}"/>
    <cellStyle name="通貨 2 2 3" xfId="32" xr:uid="{00000000-0005-0000-0000-00004D000000}"/>
    <cellStyle name="通貨 2 2 3 2" xfId="105" xr:uid="{00000000-0005-0000-0000-000072000000}"/>
    <cellStyle name="通貨 2 2 3 3" xfId="64" xr:uid="{00000000-0005-0000-0000-000071000000}"/>
    <cellStyle name="通貨 2 2 4" xfId="33" xr:uid="{00000000-0005-0000-0000-00004E000000}"/>
    <cellStyle name="通貨 2 2 4 2" xfId="106" xr:uid="{00000000-0005-0000-0000-000074000000}"/>
    <cellStyle name="通貨 2 2 4 3" xfId="65" xr:uid="{00000000-0005-0000-0000-000073000000}"/>
    <cellStyle name="通貨 2 2 5" xfId="29" xr:uid="{00000000-0005-0000-0000-00004A000000}"/>
    <cellStyle name="通貨 2 2 5 2" xfId="102" xr:uid="{00000000-0005-0000-0000-000075000000}"/>
    <cellStyle name="通貨 2 2 6" xfId="94" xr:uid="{00000000-0005-0000-0000-000076000000}"/>
    <cellStyle name="通貨 2 2 7" xfId="61" xr:uid="{00000000-0005-0000-0000-00006B000000}"/>
    <cellStyle name="通貨 2 3" xfId="8" xr:uid="{00000000-0005-0000-0000-000035000000}"/>
    <cellStyle name="通貨 2 3 2" xfId="21" xr:uid="{00000000-0005-0000-0000-00003F000000}"/>
    <cellStyle name="通貨 2 3 2 2" xfId="36" xr:uid="{00000000-0005-0000-0000-000051000000}"/>
    <cellStyle name="通貨 2 3 2 2 2" xfId="109" xr:uid="{00000000-0005-0000-0000-00007A000000}"/>
    <cellStyle name="通貨 2 3 2 2 3" xfId="68" xr:uid="{00000000-0005-0000-0000-000079000000}"/>
    <cellStyle name="通貨 2 3 2 3" xfId="35" xr:uid="{00000000-0005-0000-0000-000050000000}"/>
    <cellStyle name="通貨 2 3 2 3 2" xfId="108" xr:uid="{00000000-0005-0000-0000-00007B000000}"/>
    <cellStyle name="通貨 2 3 2 4" xfId="98" xr:uid="{00000000-0005-0000-0000-00007C000000}"/>
    <cellStyle name="通貨 2 3 2 5" xfId="67" xr:uid="{00000000-0005-0000-0000-000078000000}"/>
    <cellStyle name="通貨 2 3 3" xfId="37" xr:uid="{00000000-0005-0000-0000-000052000000}"/>
    <cellStyle name="通貨 2 3 3 2" xfId="110" xr:uid="{00000000-0005-0000-0000-00007E000000}"/>
    <cellStyle name="通貨 2 3 3 3" xfId="69" xr:uid="{00000000-0005-0000-0000-00007D000000}"/>
    <cellStyle name="通貨 2 3 4" xfId="38" xr:uid="{00000000-0005-0000-0000-000053000000}"/>
    <cellStyle name="通貨 2 3 4 2" xfId="111" xr:uid="{00000000-0005-0000-0000-000080000000}"/>
    <cellStyle name="通貨 2 3 4 3" xfId="70" xr:uid="{00000000-0005-0000-0000-00007F000000}"/>
    <cellStyle name="通貨 2 3 5" xfId="34" xr:uid="{00000000-0005-0000-0000-00004F000000}"/>
    <cellStyle name="通貨 2 3 5 2" xfId="107" xr:uid="{00000000-0005-0000-0000-000081000000}"/>
    <cellStyle name="通貨 2 3 6" xfId="92" xr:uid="{00000000-0005-0000-0000-000082000000}"/>
    <cellStyle name="通貨 2 3 7" xfId="66" xr:uid="{00000000-0005-0000-0000-000077000000}"/>
    <cellStyle name="通貨 2 4" xfId="19" xr:uid="{00000000-0005-0000-0000-000040000000}"/>
    <cellStyle name="通貨 2 4 2" xfId="40" xr:uid="{00000000-0005-0000-0000-000055000000}"/>
    <cellStyle name="通貨 2 4 2 2" xfId="113" xr:uid="{00000000-0005-0000-0000-000085000000}"/>
    <cellStyle name="通貨 2 4 2 3" xfId="72" xr:uid="{00000000-0005-0000-0000-000084000000}"/>
    <cellStyle name="通貨 2 4 3" xfId="41" xr:uid="{00000000-0005-0000-0000-000056000000}"/>
    <cellStyle name="通貨 2 4 3 2" xfId="114" xr:uid="{00000000-0005-0000-0000-000087000000}"/>
    <cellStyle name="通貨 2 4 3 3" xfId="73" xr:uid="{00000000-0005-0000-0000-000086000000}"/>
    <cellStyle name="通貨 2 4 4" xfId="39" xr:uid="{00000000-0005-0000-0000-000054000000}"/>
    <cellStyle name="通貨 2 4 4 2" xfId="112" xr:uid="{00000000-0005-0000-0000-000088000000}"/>
    <cellStyle name="通貨 2 4 5" xfId="97" xr:uid="{00000000-0005-0000-0000-000089000000}"/>
    <cellStyle name="通貨 2 4 6" xfId="71" xr:uid="{00000000-0005-0000-0000-000083000000}"/>
    <cellStyle name="通貨 2 5" xfId="16" xr:uid="{00000000-0005-0000-0000-00003D000000}"/>
    <cellStyle name="通貨 2 5 2" xfId="43" xr:uid="{00000000-0005-0000-0000-000058000000}"/>
    <cellStyle name="通貨 2 5 2 2" xfId="116" xr:uid="{00000000-0005-0000-0000-00008C000000}"/>
    <cellStyle name="通貨 2 5 2 3" xfId="75" xr:uid="{00000000-0005-0000-0000-00008B000000}"/>
    <cellStyle name="通貨 2 5 3" xfId="42" xr:uid="{00000000-0005-0000-0000-000057000000}"/>
    <cellStyle name="通貨 2 5 3 2" xfId="115" xr:uid="{00000000-0005-0000-0000-00008D000000}"/>
    <cellStyle name="通貨 2 5 4" xfId="95" xr:uid="{00000000-0005-0000-0000-00008E000000}"/>
    <cellStyle name="通貨 2 5 5" xfId="74" xr:uid="{00000000-0005-0000-0000-00008A000000}"/>
    <cellStyle name="通貨 2 6" xfId="44" xr:uid="{00000000-0005-0000-0000-000059000000}"/>
    <cellStyle name="通貨 2 6 2" xfId="117" xr:uid="{00000000-0005-0000-0000-000090000000}"/>
    <cellStyle name="通貨 2 6 3" xfId="76" xr:uid="{00000000-0005-0000-0000-00008F000000}"/>
    <cellStyle name="通貨 2 7" xfId="45" xr:uid="{00000000-0005-0000-0000-00005A000000}"/>
    <cellStyle name="通貨 2 7 2" xfId="118" xr:uid="{00000000-0005-0000-0000-000092000000}"/>
    <cellStyle name="通貨 2 7 3" xfId="77" xr:uid="{00000000-0005-0000-0000-000091000000}"/>
    <cellStyle name="通貨 2 8" xfId="28" xr:uid="{00000000-0005-0000-0000-000049000000}"/>
    <cellStyle name="通貨 2 8 2" xfId="101" xr:uid="{00000000-0005-0000-0000-000093000000}"/>
    <cellStyle name="通貨 2 9" xfId="91" xr:uid="{00000000-0005-0000-0000-000094000000}"/>
    <cellStyle name="通貨 3" xfId="10" xr:uid="{00000000-0005-0000-0000-000037000000}"/>
    <cellStyle name="通貨 3 2" xfId="22" xr:uid="{00000000-0005-0000-0000-000041000000}"/>
    <cellStyle name="通貨 3 2 2" xfId="48" xr:uid="{00000000-0005-0000-0000-00005D000000}"/>
    <cellStyle name="通貨 3 2 2 2" xfId="121" xr:uid="{00000000-0005-0000-0000-000098000000}"/>
    <cellStyle name="通貨 3 2 2 3" xfId="80" xr:uid="{00000000-0005-0000-0000-000097000000}"/>
    <cellStyle name="通貨 3 2 3" xfId="47" xr:uid="{00000000-0005-0000-0000-00005C000000}"/>
    <cellStyle name="通貨 3 2 3 2" xfId="120" xr:uid="{00000000-0005-0000-0000-000099000000}"/>
    <cellStyle name="通貨 3 2 4" xfId="99" xr:uid="{00000000-0005-0000-0000-00009A000000}"/>
    <cellStyle name="通貨 3 2 5" xfId="79" xr:uid="{00000000-0005-0000-0000-000096000000}"/>
    <cellStyle name="通貨 3 3" xfId="49" xr:uid="{00000000-0005-0000-0000-00005E000000}"/>
    <cellStyle name="通貨 3 3 2" xfId="122" xr:uid="{00000000-0005-0000-0000-00009C000000}"/>
    <cellStyle name="通貨 3 3 3" xfId="81" xr:uid="{00000000-0005-0000-0000-00009B000000}"/>
    <cellStyle name="通貨 3 4" xfId="50" xr:uid="{00000000-0005-0000-0000-00005F000000}"/>
    <cellStyle name="通貨 3 4 2" xfId="123" xr:uid="{00000000-0005-0000-0000-00009E000000}"/>
    <cellStyle name="通貨 3 4 3" xfId="82" xr:uid="{00000000-0005-0000-0000-00009D000000}"/>
    <cellStyle name="通貨 3 5" xfId="46" xr:uid="{00000000-0005-0000-0000-00005B000000}"/>
    <cellStyle name="通貨 3 5 2" xfId="119" xr:uid="{00000000-0005-0000-0000-00009F000000}"/>
    <cellStyle name="通貨 3 6" xfId="93" xr:uid="{00000000-0005-0000-0000-0000A0000000}"/>
    <cellStyle name="通貨 3 7" xfId="78" xr:uid="{00000000-0005-0000-0000-000095000000}"/>
    <cellStyle name="通貨 4" xfId="18" xr:uid="{00000000-0005-0000-0000-000042000000}"/>
    <cellStyle name="通貨 4 2" xfId="52" xr:uid="{00000000-0005-0000-0000-000061000000}"/>
    <cellStyle name="通貨 4 2 2" xfId="125" xr:uid="{00000000-0005-0000-0000-0000A3000000}"/>
    <cellStyle name="通貨 4 2 3" xfId="84" xr:uid="{00000000-0005-0000-0000-0000A2000000}"/>
    <cellStyle name="通貨 4 3" xfId="53" xr:uid="{00000000-0005-0000-0000-000062000000}"/>
    <cellStyle name="通貨 4 3 2" xfId="126" xr:uid="{00000000-0005-0000-0000-0000A5000000}"/>
    <cellStyle name="通貨 4 3 3" xfId="85" xr:uid="{00000000-0005-0000-0000-0000A4000000}"/>
    <cellStyle name="通貨 4 4" xfId="51" xr:uid="{00000000-0005-0000-0000-000060000000}"/>
    <cellStyle name="通貨 4 4 2" xfId="124" xr:uid="{00000000-0005-0000-0000-0000A6000000}"/>
    <cellStyle name="通貨 4 5" xfId="96" xr:uid="{00000000-0005-0000-0000-0000A7000000}"/>
    <cellStyle name="通貨 4 6" xfId="83" xr:uid="{00000000-0005-0000-0000-0000A1000000}"/>
    <cellStyle name="通貨 5" xfId="54" xr:uid="{00000000-0005-0000-0000-000063000000}"/>
    <cellStyle name="通貨 5 2" xfId="127" xr:uid="{00000000-0005-0000-0000-0000A9000000}"/>
    <cellStyle name="通貨 5 3" xfId="86" xr:uid="{00000000-0005-0000-0000-0000A8000000}"/>
    <cellStyle name="通貨 6" xfId="55" xr:uid="{00000000-0005-0000-0000-000064000000}"/>
    <cellStyle name="通貨 6 2" xfId="128" xr:uid="{00000000-0005-0000-0000-0000AB000000}"/>
    <cellStyle name="通貨 6 3" xfId="87" xr:uid="{00000000-0005-0000-0000-0000AA000000}"/>
    <cellStyle name="通貨 7" xfId="90" xr:uid="{00000000-0005-0000-0000-0000AC000000}"/>
    <cellStyle name="標準" xfId="0" builtinId="0"/>
    <cellStyle name="標準 10" xfId="17" xr:uid="{00000000-0005-0000-0000-000044000000}"/>
    <cellStyle name="標準 11" xfId="20" xr:uid="{00000000-0005-0000-0000-000045000000}"/>
    <cellStyle name="標準 12" xfId="26" xr:uid="{00000000-0005-0000-0000-000046000000}"/>
    <cellStyle name="標準 13" xfId="25" xr:uid="{00000000-0005-0000-0000-000047000000}"/>
    <cellStyle name="標準 14" xfId="15" xr:uid="{00000000-0005-0000-0000-000043000000}"/>
    <cellStyle name="標準 15" xfId="24" xr:uid="{00000000-0005-0000-0000-000048000000}"/>
    <cellStyle name="標準 16" xfId="56" xr:uid="{00000000-0005-0000-0000-000066000000}"/>
    <cellStyle name="標準 17" xfId="6" xr:uid="{1945F320-FC97-4FDA-8EB4-524BA36AB871}"/>
    <cellStyle name="標準 18" xfId="57" xr:uid="{00000000-0005-0000-0000-000067000000}"/>
    <cellStyle name="標準 19" xfId="27" xr:uid="{00000000-0005-0000-0000-000065000000}"/>
    <cellStyle name="標準 2" xfId="3" xr:uid="{00000000-0005-0000-0000-000032000000}"/>
    <cellStyle name="標準 20" xfId="89" xr:uid="{00000000-0005-0000-0000-0000AE000000}"/>
    <cellStyle name="標準 21" xfId="58" xr:uid="{00000000-0005-0000-0000-0000AD000000}"/>
    <cellStyle name="標準 22" xfId="88" xr:uid="{00000000-0005-0000-0000-0000AF000000}"/>
    <cellStyle name="標準 23" xfId="130" xr:uid="{00000000-0005-0000-0000-0000B0000000}"/>
    <cellStyle name="標準 24" xfId="133" xr:uid="{00000000-0005-0000-0000-0000B2000000}"/>
    <cellStyle name="標準 25" xfId="135" xr:uid="{00000000-0005-0000-0000-0000B3000000}"/>
    <cellStyle name="標準 26" xfId="129" xr:uid="{00000000-0005-0000-0000-0000B1000000}"/>
    <cellStyle name="標準 27" xfId="131" xr:uid="{00000000-0005-0000-0000-0000B4000000}"/>
    <cellStyle name="標準 28" xfId="132" xr:uid="{00000000-0005-0000-0000-0000B5000000}"/>
    <cellStyle name="標準 29" xfId="134" xr:uid="{00000000-0005-0000-0000-0000B6000000}"/>
    <cellStyle name="標準 3" xfId="5" xr:uid="{00000000-0005-0000-0000-000033000000}"/>
    <cellStyle name="標準 30" xfId="136" xr:uid="{00000000-0005-0000-0000-0000B7000000}"/>
    <cellStyle name="標準 4" xfId="2" xr:uid="{00000000-0005-0000-0000-000031000000}"/>
    <cellStyle name="標準 5" xfId="9" xr:uid="{00000000-0005-0000-0000-000039000000}"/>
    <cellStyle name="標準 6" xfId="13" xr:uid="{00000000-0005-0000-0000-00003A000000}"/>
    <cellStyle name="標準 7" xfId="7" xr:uid="{00000000-0005-0000-0000-000038000000}"/>
    <cellStyle name="標準 8" xfId="11" xr:uid="{00000000-0005-0000-0000-00003B000000}"/>
    <cellStyle name="標準 9" xfId="14" xr:uid="{00000000-0005-0000-0000-00003C000000}"/>
  </cellStyles>
  <dxfs count="1202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CC"/>
      <color rgb="FFFF99FF"/>
      <color rgb="FFFF7C80"/>
      <color rgb="FF0000FF"/>
      <color rgb="FFFFFFCC"/>
      <color rgb="FFFF99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6874-5EDD-47FA-846C-67C23FBE42CF}">
  <dimension ref="A1:S6"/>
  <sheetViews>
    <sheetView workbookViewId="0">
      <selection activeCell="F22" sqref="F22"/>
    </sheetView>
  </sheetViews>
  <sheetFormatPr defaultRowHeight="13.5" x14ac:dyDescent="0.15"/>
  <sheetData>
    <row r="1" spans="1:19" x14ac:dyDescent="0.15">
      <c r="A1" t="s">
        <v>57</v>
      </c>
      <c r="B1" t="s">
        <v>51</v>
      </c>
      <c r="C1" t="s">
        <v>52</v>
      </c>
      <c r="D1" t="s">
        <v>72</v>
      </c>
      <c r="E1" t="s">
        <v>53</v>
      </c>
      <c r="F1" t="s">
        <v>55</v>
      </c>
      <c r="G1" t="s">
        <v>68</v>
      </c>
      <c r="H1" t="s">
        <v>69</v>
      </c>
      <c r="I1" t="s">
        <v>54</v>
      </c>
      <c r="J1" t="s">
        <v>58</v>
      </c>
      <c r="K1" t="s">
        <v>63</v>
      </c>
      <c r="L1" t="s">
        <v>73</v>
      </c>
      <c r="M1" t="s">
        <v>59</v>
      </c>
      <c r="N1" t="s">
        <v>60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</row>
    <row r="2" spans="1:19" x14ac:dyDescent="0.15">
      <c r="A2" t="s">
        <v>71</v>
      </c>
      <c r="B2" t="s">
        <v>84</v>
      </c>
      <c r="C2" t="s">
        <v>85</v>
      </c>
      <c r="D2" t="s">
        <v>86</v>
      </c>
      <c r="E2" s="9">
        <v>1430</v>
      </c>
      <c r="F2" s="9">
        <v>1320</v>
      </c>
      <c r="G2" s="9">
        <v>1433</v>
      </c>
      <c r="H2" s="9">
        <v>1319</v>
      </c>
      <c r="I2">
        <v>111</v>
      </c>
      <c r="J2">
        <v>8.41</v>
      </c>
      <c r="K2">
        <v>45.5</v>
      </c>
      <c r="L2">
        <v>45.5</v>
      </c>
      <c r="M2" s="10">
        <v>43242</v>
      </c>
      <c r="N2">
        <v>1433</v>
      </c>
      <c r="O2">
        <v>26.93</v>
      </c>
      <c r="P2">
        <v>68.900000000000006</v>
      </c>
      <c r="Q2">
        <v>30.5</v>
      </c>
      <c r="R2" s="10">
        <v>43175</v>
      </c>
      <c r="S2">
        <v>1278.3</v>
      </c>
    </row>
    <row r="3" spans="1:19" x14ac:dyDescent="0.15">
      <c r="A3" t="s">
        <v>61</v>
      </c>
      <c r="B3" t="s">
        <v>87</v>
      </c>
      <c r="C3" t="s">
        <v>88</v>
      </c>
      <c r="D3" t="s">
        <v>83</v>
      </c>
      <c r="E3" s="9">
        <v>5050</v>
      </c>
      <c r="F3" s="9">
        <v>4900</v>
      </c>
      <c r="G3" s="9">
        <v>5070</v>
      </c>
      <c r="H3" s="9">
        <v>4870</v>
      </c>
      <c r="I3">
        <v>185</v>
      </c>
      <c r="J3">
        <v>3.8</v>
      </c>
      <c r="K3">
        <v>15.5</v>
      </c>
      <c r="L3">
        <v>9.4</v>
      </c>
      <c r="M3" s="10">
        <v>43242</v>
      </c>
      <c r="N3">
        <v>5070</v>
      </c>
      <c r="O3">
        <v>236.37</v>
      </c>
      <c r="P3">
        <v>327.5</v>
      </c>
      <c r="Q3">
        <v>348.4</v>
      </c>
      <c r="R3" s="10">
        <v>43153</v>
      </c>
      <c r="S3">
        <v>4605</v>
      </c>
    </row>
    <row r="4" spans="1:19" x14ac:dyDescent="0.15">
      <c r="A4" t="s">
        <v>61</v>
      </c>
      <c r="B4" t="s">
        <v>66</v>
      </c>
      <c r="C4" t="s">
        <v>67</v>
      </c>
      <c r="D4" t="s">
        <v>79</v>
      </c>
      <c r="E4" s="9">
        <v>1110</v>
      </c>
      <c r="F4" s="9">
        <v>1063</v>
      </c>
      <c r="G4" s="9">
        <v>1122</v>
      </c>
      <c r="H4" s="9">
        <v>1063</v>
      </c>
      <c r="I4">
        <v>47</v>
      </c>
      <c r="J4">
        <v>4.42</v>
      </c>
      <c r="K4">
        <v>11.9</v>
      </c>
      <c r="L4">
        <v>12</v>
      </c>
      <c r="M4" s="10">
        <v>43242</v>
      </c>
      <c r="N4">
        <v>1122</v>
      </c>
      <c r="O4">
        <v>89.22</v>
      </c>
      <c r="P4">
        <v>44.3</v>
      </c>
      <c r="Q4">
        <v>48.7</v>
      </c>
      <c r="R4" s="10">
        <v>43150</v>
      </c>
      <c r="S4">
        <v>897</v>
      </c>
    </row>
    <row r="5" spans="1:19" x14ac:dyDescent="0.15">
      <c r="A5" t="s">
        <v>61</v>
      </c>
      <c r="B5" t="s">
        <v>89</v>
      </c>
      <c r="C5" t="s">
        <v>90</v>
      </c>
      <c r="D5" t="s">
        <v>82</v>
      </c>
      <c r="E5" s="9">
        <v>5080</v>
      </c>
      <c r="F5" s="9">
        <v>5050</v>
      </c>
      <c r="G5" s="9">
        <v>5120</v>
      </c>
      <c r="H5" s="9">
        <v>5020</v>
      </c>
      <c r="I5">
        <v>10</v>
      </c>
      <c r="J5">
        <v>0.19</v>
      </c>
      <c r="K5">
        <v>20.6</v>
      </c>
      <c r="L5">
        <v>9</v>
      </c>
      <c r="M5" s="10">
        <v>43241</v>
      </c>
      <c r="N5">
        <v>5120</v>
      </c>
      <c r="O5">
        <v>224.17</v>
      </c>
      <c r="P5">
        <v>199.7</v>
      </c>
      <c r="Q5">
        <v>221.9</v>
      </c>
      <c r="R5" s="10">
        <v>43152</v>
      </c>
      <c r="S5">
        <v>2575</v>
      </c>
    </row>
    <row r="6" spans="1:19" x14ac:dyDescent="0.15">
      <c r="B6" t="s">
        <v>91</v>
      </c>
      <c r="C6" t="s">
        <v>92</v>
      </c>
      <c r="D6" t="s">
        <v>80</v>
      </c>
      <c r="E6" s="9">
        <v>1180</v>
      </c>
      <c r="F6" s="9">
        <v>1174</v>
      </c>
      <c r="G6" s="9">
        <v>1180</v>
      </c>
      <c r="H6" s="9">
        <v>1172</v>
      </c>
      <c r="I6">
        <v>7</v>
      </c>
      <c r="J6">
        <v>0.59</v>
      </c>
      <c r="M6" s="10">
        <v>43185</v>
      </c>
      <c r="N6">
        <v>1544</v>
      </c>
      <c r="S6">
        <v>1280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F487-0882-4526-984C-4B1200670EF5}">
  <sheetPr>
    <pageSetUpPr fitToPage="1"/>
  </sheetPr>
  <dimension ref="A2:W394"/>
  <sheetViews>
    <sheetView showGridLines="0" tabSelected="1" topLeftCell="F1" zoomScaleNormal="100" workbookViewId="0">
      <selection activeCell="F2" sqref="F2"/>
    </sheetView>
  </sheetViews>
  <sheetFormatPr defaultRowHeight="13.5" x14ac:dyDescent="0.15"/>
  <cols>
    <col min="1" max="2" width="8.75" customWidth="1"/>
    <col min="3" max="4" width="10.75" customWidth="1"/>
    <col min="5" max="5" width="4.125" customWidth="1"/>
    <col min="6" max="6" width="4.625" customWidth="1"/>
    <col min="7" max="7" width="16.5" customWidth="1"/>
    <col min="8" max="8" width="10.125" customWidth="1"/>
    <col min="9" max="9" width="6" customWidth="1"/>
    <col min="10" max="10" width="20.5" bestFit="1" customWidth="1"/>
    <col min="11" max="11" width="12.5" customWidth="1"/>
    <col min="12" max="12" width="8.75" customWidth="1"/>
    <col min="13" max="13" width="10.375" hidden="1" customWidth="1"/>
    <col min="14" max="14" width="10.75" customWidth="1"/>
    <col min="15" max="15" width="12.75" customWidth="1"/>
    <col min="16" max="16" width="10.75" customWidth="1"/>
    <col min="17" max="17" width="8.75" style="6" hidden="1" customWidth="1"/>
    <col min="18" max="18" width="10.375" hidden="1" customWidth="1"/>
    <col min="19" max="19" width="13.625" customWidth="1"/>
    <col min="20" max="20" width="12.875" customWidth="1"/>
    <col min="21" max="21" width="12.75" customWidth="1"/>
    <col min="22" max="22" width="11.75" customWidth="1"/>
    <col min="23" max="23" width="11.125" customWidth="1"/>
    <col min="24" max="24" width="10.25" customWidth="1"/>
    <col min="25" max="25" width="9.25" customWidth="1"/>
  </cols>
  <sheetData>
    <row r="2" spans="7:21" ht="21" x14ac:dyDescent="0.15">
      <c r="G2" s="21" t="s">
        <v>101</v>
      </c>
    </row>
    <row r="3" spans="7:21" ht="17.25" x14ac:dyDescent="0.15">
      <c r="G3" s="11" t="s">
        <v>95</v>
      </c>
    </row>
    <row r="4" spans="7:21" ht="14.25" x14ac:dyDescent="0.15">
      <c r="G4" s="25" t="s">
        <v>31</v>
      </c>
      <c r="H4" s="33"/>
      <c r="I4" s="33"/>
      <c r="J4" s="33"/>
      <c r="K4" s="33"/>
      <c r="L4" s="33"/>
      <c r="M4" s="33"/>
      <c r="N4" s="33"/>
      <c r="O4" s="33"/>
      <c r="P4" s="33"/>
      <c r="Q4" s="116"/>
      <c r="R4" s="33"/>
      <c r="S4" s="33"/>
      <c r="T4" s="33"/>
      <c r="U4" s="33"/>
    </row>
    <row r="5" spans="7:21" ht="14.25" x14ac:dyDescent="0.15">
      <c r="G5" s="25"/>
      <c r="H5" s="33"/>
      <c r="I5" s="33"/>
      <c r="J5" s="33"/>
      <c r="K5" s="33"/>
      <c r="L5" s="33"/>
      <c r="M5" s="33"/>
      <c r="N5" s="33"/>
      <c r="O5" s="33"/>
      <c r="P5" s="33"/>
      <c r="Q5" s="116"/>
      <c r="R5" s="33"/>
      <c r="S5" s="33"/>
      <c r="T5" s="33"/>
      <c r="U5" s="33"/>
    </row>
    <row r="6" spans="7:21" ht="14.25" x14ac:dyDescent="0.15">
      <c r="G6" s="25"/>
      <c r="H6" s="33"/>
      <c r="I6" s="33"/>
      <c r="J6" s="33"/>
      <c r="K6" s="33"/>
      <c r="L6" s="33"/>
      <c r="M6" s="33"/>
      <c r="N6" s="33"/>
      <c r="O6" s="33"/>
      <c r="P6" s="33"/>
      <c r="Q6" s="116"/>
      <c r="R6" s="33"/>
      <c r="S6" s="33"/>
      <c r="T6" s="33"/>
      <c r="U6" s="33"/>
    </row>
    <row r="7" spans="7:21" ht="14.25" x14ac:dyDescent="0.15">
      <c r="G7" s="5" t="s">
        <v>32</v>
      </c>
      <c r="H7" s="33"/>
      <c r="I7" s="33"/>
      <c r="J7" s="33"/>
      <c r="K7" s="33"/>
      <c r="L7" s="33"/>
      <c r="M7" s="33"/>
      <c r="N7" s="33"/>
      <c r="O7" s="33"/>
      <c r="P7" s="33"/>
      <c r="Q7" s="116"/>
      <c r="R7" s="33"/>
      <c r="S7" s="33"/>
      <c r="T7" s="137"/>
      <c r="U7" s="82"/>
    </row>
    <row r="8" spans="7:21" ht="14.25" hidden="1" x14ac:dyDescent="0.15">
      <c r="G8" s="5"/>
      <c r="H8" s="33"/>
      <c r="I8" s="33"/>
      <c r="J8" s="33"/>
      <c r="K8" s="33"/>
      <c r="L8" s="33"/>
      <c r="M8" s="33"/>
      <c r="N8" s="33"/>
      <c r="O8" s="33"/>
      <c r="P8" s="33"/>
      <c r="Q8" s="116"/>
      <c r="R8" s="33"/>
      <c r="S8" s="33"/>
      <c r="T8" s="137"/>
      <c r="U8" s="33"/>
    </row>
    <row r="9" spans="7:21" hidden="1" x14ac:dyDescent="0.15">
      <c r="G9" s="36"/>
    </row>
    <row r="10" spans="7:21" ht="13.5" hidden="1" customHeight="1" x14ac:dyDescent="0.15">
      <c r="G10" s="62"/>
    </row>
    <row r="11" spans="7:21" hidden="1" x14ac:dyDescent="0.15">
      <c r="G11" s="5"/>
    </row>
    <row r="12" spans="7:21" ht="13.5" hidden="1" customHeight="1" x14ac:dyDescent="0.15">
      <c r="G12" s="63" t="s">
        <v>29</v>
      </c>
    </row>
    <row r="13" spans="7:21" ht="13.5" customHeight="1" x14ac:dyDescent="0.15">
      <c r="G13" s="127" t="s">
        <v>70</v>
      </c>
      <c r="T13" t="s">
        <v>81</v>
      </c>
    </row>
    <row r="14" spans="7:21" ht="13.5" customHeight="1" x14ac:dyDescent="0.15">
      <c r="G14" s="5" t="s">
        <v>64</v>
      </c>
      <c r="T14" t="s">
        <v>81</v>
      </c>
    </row>
    <row r="15" spans="7:21" ht="13.5" customHeight="1" x14ac:dyDescent="0.15">
      <c r="G15" s="5"/>
    </row>
    <row r="16" spans="7:21" ht="13.5" customHeight="1" x14ac:dyDescent="0.15">
      <c r="G16" s="25" t="s">
        <v>93</v>
      </c>
    </row>
    <row r="17" spans="1:23" ht="13.5" customHeight="1" x14ac:dyDescent="0.15">
      <c r="G17" s="25"/>
    </row>
    <row r="18" spans="1:23" x14ac:dyDescent="0.15">
      <c r="G18" s="5" t="s">
        <v>33</v>
      </c>
    </row>
    <row r="19" spans="1:23" ht="18.75" x14ac:dyDescent="0.15">
      <c r="G19" s="35"/>
      <c r="H19" s="5" t="s">
        <v>102</v>
      </c>
      <c r="I19" s="2"/>
      <c r="J19" s="8"/>
      <c r="K19" s="9"/>
      <c r="L19" s="9"/>
      <c r="M19" s="9"/>
      <c r="O19" s="123"/>
      <c r="S19" s="24"/>
      <c r="T19" s="24"/>
      <c r="U19" s="10"/>
    </row>
    <row r="20" spans="1:23" ht="15" hidden="1" x14ac:dyDescent="0.15">
      <c r="G20" s="35"/>
      <c r="H20" s="20"/>
      <c r="I20" s="34"/>
      <c r="N20" s="26"/>
      <c r="O20" s="26"/>
      <c r="P20" s="26"/>
      <c r="Q20" s="117"/>
      <c r="S20" s="27"/>
      <c r="T20" s="27"/>
    </row>
    <row r="21" spans="1:23" ht="18.75" x14ac:dyDescent="0.15">
      <c r="H21" s="3" t="s">
        <v>96</v>
      </c>
      <c r="R21" s="3"/>
      <c r="S21" s="20"/>
      <c r="T21" s="29"/>
      <c r="V21" s="86" t="s">
        <v>44</v>
      </c>
    </row>
    <row r="22" spans="1:23" x14ac:dyDescent="0.15">
      <c r="J22" s="5" t="s">
        <v>10</v>
      </c>
      <c r="S22" s="44"/>
      <c r="T22" s="44"/>
      <c r="U22" s="45"/>
      <c r="V22" s="85" t="s">
        <v>48</v>
      </c>
    </row>
    <row r="23" spans="1:23" x14ac:dyDescent="0.15">
      <c r="F23" s="16" t="s">
        <v>14</v>
      </c>
      <c r="G23" s="18" t="s">
        <v>56</v>
      </c>
      <c r="H23" s="13" t="s">
        <v>3</v>
      </c>
      <c r="I23" s="1" t="s">
        <v>5</v>
      </c>
      <c r="J23" s="1" t="s">
        <v>9</v>
      </c>
      <c r="K23" s="1" t="s">
        <v>6</v>
      </c>
      <c r="L23" s="1" t="s">
        <v>19</v>
      </c>
      <c r="M23" s="1" t="s">
        <v>20</v>
      </c>
      <c r="N23" s="1" t="s">
        <v>6</v>
      </c>
      <c r="O23" s="1" t="s">
        <v>6</v>
      </c>
      <c r="P23" s="4" t="s">
        <v>6</v>
      </c>
      <c r="Q23" s="1" t="s">
        <v>19</v>
      </c>
      <c r="R23" s="1" t="s">
        <v>20</v>
      </c>
      <c r="S23" s="16" t="s">
        <v>8</v>
      </c>
      <c r="T23" s="4" t="s">
        <v>7</v>
      </c>
      <c r="U23" s="4" t="s">
        <v>0</v>
      </c>
      <c r="V23" s="90" t="s">
        <v>46</v>
      </c>
      <c r="W23" s="75"/>
    </row>
    <row r="24" spans="1:23" x14ac:dyDescent="0.15">
      <c r="F24" s="13"/>
      <c r="G24" s="13"/>
      <c r="H24" s="13" t="s">
        <v>30</v>
      </c>
      <c r="I24" s="13" t="s">
        <v>4</v>
      </c>
      <c r="J24" s="13"/>
      <c r="K24" s="1" t="s">
        <v>13</v>
      </c>
      <c r="L24" s="1" t="s">
        <v>18</v>
      </c>
      <c r="M24" s="1" t="s">
        <v>18</v>
      </c>
      <c r="N24" s="1" t="s">
        <v>2</v>
      </c>
      <c r="O24" s="1" t="s">
        <v>24</v>
      </c>
      <c r="P24" s="23" t="s">
        <v>41</v>
      </c>
      <c r="Q24" s="1" t="s">
        <v>18</v>
      </c>
      <c r="R24" s="1" t="s">
        <v>18</v>
      </c>
      <c r="S24" s="23"/>
      <c r="T24" s="23" t="s">
        <v>15</v>
      </c>
      <c r="U24" s="23" t="s">
        <v>16</v>
      </c>
      <c r="V24" s="85" t="s">
        <v>65</v>
      </c>
      <c r="W24" s="76"/>
    </row>
    <row r="25" spans="1:23" ht="13.5" customHeight="1" x14ac:dyDescent="0.15">
      <c r="F25" s="42"/>
      <c r="G25" s="42"/>
      <c r="H25" s="119" t="s">
        <v>62</v>
      </c>
      <c r="I25" s="1"/>
      <c r="J25" s="32"/>
      <c r="K25" s="14" t="s">
        <v>12</v>
      </c>
      <c r="L25" s="12" t="s">
        <v>21</v>
      </c>
      <c r="M25" s="12" t="s">
        <v>21</v>
      </c>
      <c r="N25" s="14" t="s">
        <v>23</v>
      </c>
      <c r="O25" s="14" t="s">
        <v>26</v>
      </c>
      <c r="P25" s="83" t="s">
        <v>46</v>
      </c>
      <c r="Q25" s="12"/>
      <c r="R25" s="12" t="s">
        <v>22</v>
      </c>
      <c r="S25" s="19"/>
      <c r="T25" s="19" t="s">
        <v>103</v>
      </c>
      <c r="U25" s="15" t="s">
        <v>1</v>
      </c>
      <c r="V25" s="87" t="s">
        <v>42</v>
      </c>
      <c r="W25" s="75"/>
    </row>
    <row r="26" spans="1:23" ht="13.5" customHeight="1" thickBot="1" x14ac:dyDescent="0.2">
      <c r="F26" s="43"/>
      <c r="G26" s="120" t="s">
        <v>49</v>
      </c>
      <c r="H26" s="120" t="s">
        <v>49</v>
      </c>
      <c r="I26" s="12"/>
      <c r="J26" s="12"/>
      <c r="K26" s="74"/>
      <c r="L26" s="17"/>
      <c r="M26" s="17"/>
      <c r="N26" s="17"/>
      <c r="O26" s="17" t="s">
        <v>43</v>
      </c>
      <c r="P26" s="84" t="s">
        <v>45</v>
      </c>
      <c r="Q26" s="14"/>
      <c r="R26" s="14"/>
      <c r="S26" s="14"/>
      <c r="T26" s="14"/>
      <c r="U26" s="37" t="s">
        <v>11</v>
      </c>
      <c r="V26" s="85" t="s">
        <v>47</v>
      </c>
      <c r="W26" s="77"/>
    </row>
    <row r="27" spans="1:23" ht="13.15" hidden="1" customHeight="1" thickTop="1" x14ac:dyDescent="0.15">
      <c r="G27" s="38"/>
      <c r="H27" s="38"/>
      <c r="I27" s="38"/>
      <c r="J27" s="38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41"/>
    </row>
    <row r="28" spans="1:23" hidden="1" x14ac:dyDescent="0.15">
      <c r="C28" t="s">
        <v>0</v>
      </c>
      <c r="D28" t="s">
        <v>25</v>
      </c>
      <c r="G28" s="6"/>
      <c r="H28" s="6"/>
      <c r="I28" s="6"/>
      <c r="J28" s="6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9"/>
    </row>
    <row r="29" spans="1:23" ht="18" customHeight="1" thickTop="1" x14ac:dyDescent="0.15">
      <c r="A29" s="142">
        <v>2933</v>
      </c>
      <c r="B29" s="142">
        <v>2871</v>
      </c>
      <c r="C29" s="121">
        <f t="shared" ref="C29:C36" si="0">N29-A29</f>
        <v>0</v>
      </c>
      <c r="D29" s="121">
        <f t="shared" ref="D29:D36" si="1">O29-B29</f>
        <v>-2</v>
      </c>
      <c r="F29" s="32">
        <v>1</v>
      </c>
      <c r="G29" s="144"/>
      <c r="H29" s="31">
        <v>43580</v>
      </c>
      <c r="I29" s="30">
        <v>6436</v>
      </c>
      <c r="J29" s="4" t="s">
        <v>97</v>
      </c>
      <c r="K29" s="68">
        <v>2876</v>
      </c>
      <c r="L29" s="32">
        <v>200</v>
      </c>
      <c r="M29" s="65">
        <f>SUM(K29*L29)</f>
        <v>575200</v>
      </c>
      <c r="N29" s="68">
        <v>2933</v>
      </c>
      <c r="O29" s="68">
        <v>2869</v>
      </c>
      <c r="P29" s="68">
        <v>2890</v>
      </c>
      <c r="Q29" s="129">
        <f>L29</f>
        <v>200</v>
      </c>
      <c r="R29" s="56">
        <f>P29*Q29</f>
        <v>578000</v>
      </c>
      <c r="S29" s="143">
        <v>-18</v>
      </c>
      <c r="T29" s="28">
        <f>(P29-K29)/K29</f>
        <v>4.8678720445062586E-3</v>
      </c>
      <c r="U29" s="28">
        <f>(N29-K29)/K29</f>
        <v>1.9819193324061197E-2</v>
      </c>
      <c r="V29" s="141">
        <f>K29*90%</f>
        <v>2588.4</v>
      </c>
    </row>
    <row r="30" spans="1:23" ht="18" customHeight="1" x14ac:dyDescent="0.15">
      <c r="A30" s="142">
        <v>19770</v>
      </c>
      <c r="B30" s="142">
        <v>19420</v>
      </c>
      <c r="C30" s="121">
        <f t="shared" ref="C30:C35" si="2">N30-A30</f>
        <v>-17741</v>
      </c>
      <c r="D30" s="121">
        <f t="shared" ref="D30:D35" si="3">O30-B30</f>
        <v>-17448</v>
      </c>
      <c r="F30" s="32">
        <f>F29+1</f>
        <v>2</v>
      </c>
      <c r="G30" s="144"/>
      <c r="H30" s="31">
        <v>43580</v>
      </c>
      <c r="I30" s="30">
        <v>4062</v>
      </c>
      <c r="J30" s="4" t="s">
        <v>98</v>
      </c>
      <c r="K30" s="68">
        <v>1995</v>
      </c>
      <c r="L30" s="32">
        <v>300</v>
      </c>
      <c r="M30" s="65">
        <f>SUM(K30*L30)</f>
        <v>598500</v>
      </c>
      <c r="N30" s="68">
        <v>2029</v>
      </c>
      <c r="O30" s="68">
        <v>1972</v>
      </c>
      <c r="P30" s="68">
        <v>1989</v>
      </c>
      <c r="Q30" s="129">
        <f>L30</f>
        <v>300</v>
      </c>
      <c r="R30" s="56">
        <f>P30*Q30</f>
        <v>596700</v>
      </c>
      <c r="S30" s="143">
        <v>13</v>
      </c>
      <c r="T30" s="28">
        <f>(P30-K30)/K30</f>
        <v>-3.0075187969924814E-3</v>
      </c>
      <c r="U30" s="28">
        <f>(N30-K30)/K30</f>
        <v>1.7042606516290727E-2</v>
      </c>
      <c r="V30" s="141">
        <f>K30*90%</f>
        <v>1795.5</v>
      </c>
    </row>
    <row r="31" spans="1:23" ht="18" customHeight="1" x14ac:dyDescent="0.15">
      <c r="A31" s="142">
        <v>1874</v>
      </c>
      <c r="B31" s="142">
        <v>1763</v>
      </c>
      <c r="C31" s="121">
        <f t="shared" ref="C31:C34" si="4">N31-A31</f>
        <v>18066</v>
      </c>
      <c r="D31" s="121">
        <f t="shared" ref="D31:D34" si="5">O31-B31</f>
        <v>17657</v>
      </c>
      <c r="F31" s="32">
        <f>F30+1</f>
        <v>3</v>
      </c>
      <c r="G31" s="144"/>
      <c r="H31" s="31">
        <v>43578</v>
      </c>
      <c r="I31" s="30">
        <v>1570</v>
      </c>
      <c r="J31" s="4" t="s">
        <v>94</v>
      </c>
      <c r="K31" s="68">
        <v>19750</v>
      </c>
      <c r="L31" s="32">
        <v>100</v>
      </c>
      <c r="M31" s="65">
        <f>SUM(K31*L31)</f>
        <v>1975000</v>
      </c>
      <c r="N31" s="68">
        <v>19940</v>
      </c>
      <c r="O31" s="68">
        <v>19420</v>
      </c>
      <c r="P31" s="68">
        <v>19740</v>
      </c>
      <c r="Q31" s="129">
        <f>L31</f>
        <v>100</v>
      </c>
      <c r="R31" s="56">
        <f>P31*Q31</f>
        <v>1974000</v>
      </c>
      <c r="S31" s="143">
        <v>-130</v>
      </c>
      <c r="T31" s="28">
        <f>(P31-K31)/K31</f>
        <v>-5.0632911392405066E-4</v>
      </c>
      <c r="U31" s="28">
        <f>(N31-K31)/K31</f>
        <v>9.6202531645569623E-3</v>
      </c>
      <c r="V31" s="141">
        <f>K31*90%</f>
        <v>17775</v>
      </c>
    </row>
    <row r="32" spans="1:23" ht="18" customHeight="1" x14ac:dyDescent="0.15">
      <c r="A32" s="142">
        <v>19770</v>
      </c>
      <c r="B32" s="142">
        <v>19420</v>
      </c>
      <c r="C32" s="121">
        <f t="shared" si="4"/>
        <v>-14795</v>
      </c>
      <c r="D32" s="121">
        <f t="shared" si="5"/>
        <v>-14475</v>
      </c>
      <c r="F32" s="32">
        <f>F31+1</f>
        <v>4</v>
      </c>
      <c r="G32" s="144"/>
      <c r="H32" s="31">
        <v>43581</v>
      </c>
      <c r="I32" s="30">
        <v>8036</v>
      </c>
      <c r="J32" s="4" t="s">
        <v>106</v>
      </c>
      <c r="K32" s="68">
        <v>4950</v>
      </c>
      <c r="L32" s="32">
        <v>200</v>
      </c>
      <c r="M32" s="65">
        <f>SUM(K32*L32)</f>
        <v>990000</v>
      </c>
      <c r="N32" s="68">
        <v>4975</v>
      </c>
      <c r="O32" s="68">
        <v>4945</v>
      </c>
      <c r="P32" s="68">
        <v>4950</v>
      </c>
      <c r="Q32" s="129">
        <f>L32</f>
        <v>200</v>
      </c>
      <c r="R32" s="56">
        <f>P32*Q32</f>
        <v>990000</v>
      </c>
      <c r="S32" s="143">
        <v>155</v>
      </c>
      <c r="T32" s="28">
        <f>(P32-K32)/K32</f>
        <v>0</v>
      </c>
      <c r="U32" s="28">
        <f>(N32-K32)/K32</f>
        <v>5.0505050505050509E-3</v>
      </c>
      <c r="V32" s="141">
        <f>K32*90%</f>
        <v>4455</v>
      </c>
    </row>
    <row r="33" spans="1:22" ht="18" customHeight="1" x14ac:dyDescent="0.15">
      <c r="A33" s="142">
        <v>511</v>
      </c>
      <c r="B33" s="142">
        <v>498</v>
      </c>
      <c r="C33" s="121">
        <f t="shared" si="4"/>
        <v>1363</v>
      </c>
      <c r="D33" s="121">
        <f t="shared" si="5"/>
        <v>1265</v>
      </c>
      <c r="F33" s="32">
        <f>F32+1</f>
        <v>5</v>
      </c>
      <c r="G33" s="144"/>
      <c r="H33" s="31">
        <v>43580</v>
      </c>
      <c r="I33" s="30">
        <v>6807</v>
      </c>
      <c r="J33" s="4" t="s">
        <v>99</v>
      </c>
      <c r="K33" s="68">
        <v>1865</v>
      </c>
      <c r="L33" s="32">
        <v>300</v>
      </c>
      <c r="M33" s="65">
        <f>SUM(K33*L33)</f>
        <v>559500</v>
      </c>
      <c r="N33" s="68">
        <v>1874</v>
      </c>
      <c r="O33" s="68">
        <v>1763</v>
      </c>
      <c r="P33" s="68">
        <v>1794</v>
      </c>
      <c r="Q33" s="129">
        <f>L33</f>
        <v>300</v>
      </c>
      <c r="R33" s="56">
        <f>P33*Q33</f>
        <v>538200</v>
      </c>
      <c r="S33" s="143">
        <v>-60</v>
      </c>
      <c r="T33" s="28">
        <f>(P33-K33)/K33</f>
        <v>-3.8069705093833783E-2</v>
      </c>
      <c r="U33" s="28">
        <f>(N33-K33)/K33</f>
        <v>4.8257372654155499E-3</v>
      </c>
      <c r="V33" s="141">
        <f>K33*90%</f>
        <v>1678.5</v>
      </c>
    </row>
    <row r="34" spans="1:22" ht="18" customHeight="1" x14ac:dyDescent="0.15">
      <c r="A34" s="142">
        <v>2029</v>
      </c>
      <c r="B34" s="142">
        <v>1979</v>
      </c>
      <c r="C34" s="121">
        <f t="shared" si="4"/>
        <v>5160</v>
      </c>
      <c r="D34" s="121">
        <f t="shared" si="5"/>
        <v>5187</v>
      </c>
      <c r="F34" s="32">
        <f>F33+1</f>
        <v>6</v>
      </c>
      <c r="G34" s="144"/>
      <c r="H34" s="31">
        <v>43581</v>
      </c>
      <c r="I34" s="30">
        <v>6971</v>
      </c>
      <c r="J34" s="4" t="s">
        <v>108</v>
      </c>
      <c r="K34" s="68">
        <v>7166</v>
      </c>
      <c r="L34" s="32">
        <v>100</v>
      </c>
      <c r="M34" s="65">
        <f>SUM(K34*L34)</f>
        <v>716600</v>
      </c>
      <c r="N34" s="68">
        <v>7189</v>
      </c>
      <c r="O34" s="68">
        <v>7166</v>
      </c>
      <c r="P34" s="68">
        <v>7190</v>
      </c>
      <c r="Q34" s="129">
        <f>L34</f>
        <v>100</v>
      </c>
      <c r="R34" s="56">
        <f>P34*Q34</f>
        <v>719000</v>
      </c>
      <c r="S34" s="143">
        <v>336</v>
      </c>
      <c r="T34" s="28">
        <f>(P34-K34)/K34</f>
        <v>3.3491487580240022E-3</v>
      </c>
      <c r="U34" s="28">
        <f>(N34-K34)/K34</f>
        <v>3.2096008931063354E-3</v>
      </c>
      <c r="V34" s="141">
        <f>K34*90%</f>
        <v>6449.4000000000005</v>
      </c>
    </row>
    <row r="35" spans="1:22" ht="18" customHeight="1" x14ac:dyDescent="0.15">
      <c r="A35" s="142">
        <v>3950</v>
      </c>
      <c r="B35" s="142">
        <v>3705</v>
      </c>
      <c r="C35" s="121">
        <f t="shared" si="2"/>
        <v>-2322</v>
      </c>
      <c r="D35" s="121">
        <f t="shared" si="3"/>
        <v>-2096</v>
      </c>
      <c r="F35" s="32">
        <f>F34+1</f>
        <v>7</v>
      </c>
      <c r="G35" s="144"/>
      <c r="H35" s="31">
        <v>43581</v>
      </c>
      <c r="I35" s="30">
        <v>9107</v>
      </c>
      <c r="J35" s="4" t="s">
        <v>107</v>
      </c>
      <c r="K35" s="68">
        <v>1623</v>
      </c>
      <c r="L35" s="32">
        <v>400</v>
      </c>
      <c r="M35" s="65">
        <f>SUM(K35*L35)</f>
        <v>649200</v>
      </c>
      <c r="N35" s="68">
        <v>1628</v>
      </c>
      <c r="O35" s="68">
        <v>1609</v>
      </c>
      <c r="P35" s="68">
        <v>1610</v>
      </c>
      <c r="Q35" s="129">
        <f>L35</f>
        <v>400</v>
      </c>
      <c r="R35" s="56">
        <f>P35*Q35</f>
        <v>644000</v>
      </c>
      <c r="S35" s="143">
        <v>78</v>
      </c>
      <c r="T35" s="28">
        <f>(P35-K35)/K35</f>
        <v>-8.0098582871226121E-3</v>
      </c>
      <c r="U35" s="28">
        <f>(N35-K35)/K35</f>
        <v>3.0807147258163892E-3</v>
      </c>
      <c r="V35" s="141">
        <f>K35*90%</f>
        <v>1460.7</v>
      </c>
    </row>
    <row r="36" spans="1:22" ht="18" customHeight="1" x14ac:dyDescent="0.15">
      <c r="A36" s="142">
        <v>4975</v>
      </c>
      <c r="B36" s="142">
        <v>4670</v>
      </c>
      <c r="C36" s="121">
        <f t="shared" si="0"/>
        <v>14905</v>
      </c>
      <c r="D36" s="121">
        <f t="shared" si="1"/>
        <v>14750</v>
      </c>
      <c r="F36" s="32">
        <f>F35+1</f>
        <v>8</v>
      </c>
      <c r="G36" s="144"/>
      <c r="H36" s="31">
        <v>43580</v>
      </c>
      <c r="I36" s="30">
        <v>1570</v>
      </c>
      <c r="J36" s="4" t="s">
        <v>94</v>
      </c>
      <c r="K36" s="68">
        <v>19840</v>
      </c>
      <c r="L36" s="32">
        <v>100</v>
      </c>
      <c r="M36" s="65">
        <f>SUM(K36*L36)</f>
        <v>1984000</v>
      </c>
      <c r="N36" s="68">
        <v>19880</v>
      </c>
      <c r="O36" s="68">
        <v>19420</v>
      </c>
      <c r="P36" s="68">
        <v>19740</v>
      </c>
      <c r="Q36" s="129">
        <f>L36</f>
        <v>100</v>
      </c>
      <c r="R36" s="56">
        <f>P36*Q36</f>
        <v>1974000</v>
      </c>
      <c r="S36" s="143">
        <v>-130</v>
      </c>
      <c r="T36" s="28">
        <f>(P36-K36)/K36</f>
        <v>-5.0403225806451612E-3</v>
      </c>
      <c r="U36" s="28">
        <f>(N36-K36)/K36</f>
        <v>2.0161290322580645E-3</v>
      </c>
      <c r="V36" s="141">
        <f>K36*90%</f>
        <v>17856</v>
      </c>
    </row>
    <row r="37" spans="1:22" ht="18" customHeight="1" x14ac:dyDescent="0.15">
      <c r="A37" s="142">
        <v>1664</v>
      </c>
      <c r="B37" s="142">
        <v>1420</v>
      </c>
      <c r="C37" s="121">
        <f t="shared" ref="C37" si="6">N37-A37</f>
        <v>-1148</v>
      </c>
      <c r="D37" s="121">
        <f t="shared" ref="D37" si="7">O37-B37</f>
        <v>-922</v>
      </c>
      <c r="F37" s="32">
        <f>F36+1</f>
        <v>9</v>
      </c>
      <c r="G37" s="144"/>
      <c r="H37" s="31">
        <v>43580</v>
      </c>
      <c r="I37" s="30">
        <v>4344</v>
      </c>
      <c r="J37" s="4" t="s">
        <v>100</v>
      </c>
      <c r="K37" s="68">
        <v>515</v>
      </c>
      <c r="L37" s="32">
        <v>1000</v>
      </c>
      <c r="M37" s="65">
        <f>SUM(K37*L37)</f>
        <v>515000</v>
      </c>
      <c r="N37" s="68">
        <v>516</v>
      </c>
      <c r="O37" s="68">
        <v>498</v>
      </c>
      <c r="P37" s="68">
        <v>511</v>
      </c>
      <c r="Q37" s="129">
        <f>L37</f>
        <v>1000</v>
      </c>
      <c r="R37" s="56">
        <f>P37*Q37</f>
        <v>511000</v>
      </c>
      <c r="S37" s="143">
        <v>5</v>
      </c>
      <c r="T37" s="28">
        <f>(P37-K37)/K37</f>
        <v>-7.7669902912621356E-3</v>
      </c>
      <c r="U37" s="28">
        <f>(N37-K37)/K37</f>
        <v>1.9417475728155339E-3</v>
      </c>
      <c r="V37" s="141">
        <f>K37*90%</f>
        <v>463.5</v>
      </c>
    </row>
    <row r="38" spans="1:22" ht="18" customHeight="1" x14ac:dyDescent="0.15">
      <c r="A38" s="142">
        <v>7255</v>
      </c>
      <c r="B38" s="142">
        <v>7056</v>
      </c>
      <c r="C38" s="121">
        <f t="shared" ref="C38" si="8">N38-A38</f>
        <v>-3310</v>
      </c>
      <c r="D38" s="121">
        <f t="shared" ref="D38" si="9">O38-B38</f>
        <v>-3131</v>
      </c>
      <c r="F38" s="32">
        <f>F37+1</f>
        <v>10</v>
      </c>
      <c r="G38" s="144"/>
      <c r="H38" s="31">
        <v>43581</v>
      </c>
      <c r="I38" s="30">
        <v>6504</v>
      </c>
      <c r="J38" s="4" t="s">
        <v>105</v>
      </c>
      <c r="K38" s="68">
        <v>3940</v>
      </c>
      <c r="L38" s="32">
        <v>200</v>
      </c>
      <c r="M38" s="65">
        <f>SUM(K38*L38)</f>
        <v>788000</v>
      </c>
      <c r="N38" s="68">
        <v>3945</v>
      </c>
      <c r="O38" s="68">
        <v>3925</v>
      </c>
      <c r="P38" s="68">
        <v>3925</v>
      </c>
      <c r="Q38" s="129">
        <f>L38</f>
        <v>200</v>
      </c>
      <c r="R38" s="56">
        <f>P38*Q38</f>
        <v>785000</v>
      </c>
      <c r="S38" s="143">
        <v>300</v>
      </c>
      <c r="T38" s="28">
        <f>(P38-K38)/K38</f>
        <v>-3.8071065989847717E-3</v>
      </c>
      <c r="U38" s="28">
        <f>(N38-K38)/K38</f>
        <v>1.2690355329949238E-3</v>
      </c>
      <c r="V38" s="141">
        <f>K38*90%</f>
        <v>3546</v>
      </c>
    </row>
    <row r="39" spans="1:22" ht="18" customHeight="1" x14ac:dyDescent="0.15">
      <c r="A39" s="142"/>
      <c r="B39" s="142"/>
      <c r="F39" s="49"/>
      <c r="G39" s="46"/>
      <c r="H39" s="47"/>
      <c r="I39" s="46"/>
      <c r="J39" s="7"/>
      <c r="K39" s="64"/>
      <c r="L39" s="29"/>
      <c r="M39" s="72">
        <f>SUM(M29:M38)</f>
        <v>9351000</v>
      </c>
      <c r="N39" s="55"/>
      <c r="O39" s="55"/>
      <c r="P39" s="22"/>
      <c r="Q39" s="46"/>
      <c r="R39" s="72">
        <f>SUM(R29:R38)</f>
        <v>9309900</v>
      </c>
      <c r="S39" s="128">
        <f>R39-M39</f>
        <v>-41100</v>
      </c>
      <c r="T39" s="124"/>
      <c r="U39" s="27"/>
      <c r="V39" s="47"/>
    </row>
    <row r="40" spans="1:22" ht="18" customHeight="1" x14ac:dyDescent="0.15">
      <c r="A40" s="142"/>
      <c r="B40" s="142"/>
      <c r="F40" s="49"/>
      <c r="G40" s="46"/>
      <c r="H40" s="47"/>
      <c r="I40" s="46"/>
      <c r="J40" s="49"/>
      <c r="K40" s="64"/>
      <c r="L40" s="29"/>
      <c r="M40" s="71"/>
      <c r="N40" s="55"/>
      <c r="O40" s="55"/>
      <c r="P40" s="22"/>
      <c r="Q40" s="46"/>
      <c r="R40" s="72"/>
      <c r="S40" s="60"/>
      <c r="T40" s="27"/>
      <c r="U40" s="27"/>
      <c r="V40" s="47"/>
    </row>
    <row r="41" spans="1:22" ht="18" customHeight="1" x14ac:dyDescent="0.15">
      <c r="F41" s="49"/>
      <c r="G41" s="46"/>
      <c r="H41" s="47"/>
      <c r="I41" s="46"/>
      <c r="J41" s="49"/>
      <c r="K41" s="64"/>
      <c r="L41" s="29"/>
      <c r="M41" s="71"/>
      <c r="N41" s="55"/>
      <c r="O41" s="55"/>
      <c r="P41" s="22"/>
      <c r="Q41" s="46"/>
      <c r="R41" s="72"/>
      <c r="S41" s="60"/>
      <c r="T41" s="27"/>
      <c r="U41" s="27"/>
      <c r="V41" s="47"/>
    </row>
    <row r="42" spans="1:22" ht="18" customHeight="1" x14ac:dyDescent="0.15">
      <c r="F42" s="49"/>
      <c r="G42" s="45" t="s">
        <v>34</v>
      </c>
      <c r="H42" s="47"/>
      <c r="I42" s="46"/>
      <c r="J42" s="49"/>
      <c r="K42" s="64"/>
      <c r="L42" s="29"/>
      <c r="M42" s="71"/>
      <c r="N42" s="55"/>
      <c r="O42" s="55"/>
      <c r="P42" s="22"/>
      <c r="Q42" s="46"/>
      <c r="R42" s="72"/>
      <c r="S42" s="60"/>
      <c r="T42" s="27"/>
      <c r="U42" s="27"/>
      <c r="V42" s="47"/>
    </row>
    <row r="43" spans="1:22" ht="18" customHeight="1" x14ac:dyDescent="0.15">
      <c r="F43" s="49"/>
      <c r="G43" s="113" t="s">
        <v>50</v>
      </c>
      <c r="H43" s="47"/>
      <c r="I43" s="46"/>
      <c r="J43" s="49"/>
      <c r="K43" s="64"/>
      <c r="L43" s="29"/>
      <c r="M43" s="66"/>
      <c r="N43" s="55"/>
      <c r="O43" s="55"/>
      <c r="P43" s="22"/>
      <c r="Q43" s="46"/>
      <c r="R43" s="29"/>
      <c r="S43" s="61"/>
      <c r="T43" s="27"/>
      <c r="U43" s="27"/>
      <c r="V43" s="47"/>
    </row>
    <row r="44" spans="1:22" ht="18" customHeight="1" x14ac:dyDescent="0.15">
      <c r="F44" s="32"/>
      <c r="G44" s="32"/>
      <c r="H44" s="13" t="s">
        <v>3</v>
      </c>
      <c r="I44" s="1" t="s">
        <v>5</v>
      </c>
      <c r="J44" s="1" t="s">
        <v>9</v>
      </c>
      <c r="K44" s="1" t="s">
        <v>6</v>
      </c>
      <c r="L44" s="1" t="s">
        <v>19</v>
      </c>
      <c r="M44" s="79" t="s">
        <v>20</v>
      </c>
      <c r="N44" s="80" t="s">
        <v>0</v>
      </c>
      <c r="O44" s="80" t="s">
        <v>25</v>
      </c>
      <c r="P44" s="78" t="s">
        <v>37</v>
      </c>
      <c r="Q44" s="1" t="s">
        <v>19</v>
      </c>
      <c r="R44" s="1" t="s">
        <v>20</v>
      </c>
      <c r="S44" s="57" t="s">
        <v>35</v>
      </c>
      <c r="T44" s="28" t="s">
        <v>38</v>
      </c>
      <c r="U44" s="112" t="s">
        <v>39</v>
      </c>
      <c r="V44" s="31" t="s">
        <v>40</v>
      </c>
    </row>
    <row r="45" spans="1:22" ht="18" customHeight="1" x14ac:dyDescent="0.15">
      <c r="F45" s="32"/>
      <c r="G45" s="126" t="s">
        <v>49</v>
      </c>
      <c r="H45" s="120" t="s">
        <v>49</v>
      </c>
      <c r="I45" s="1"/>
      <c r="J45" s="1"/>
      <c r="K45" s="1"/>
      <c r="L45" s="1"/>
      <c r="M45" s="79"/>
      <c r="N45" s="80"/>
      <c r="O45" s="80"/>
      <c r="P45" s="78"/>
      <c r="Q45" s="1"/>
      <c r="R45" s="1"/>
      <c r="S45" s="57"/>
      <c r="T45" s="28"/>
      <c r="U45" s="112"/>
      <c r="V45" s="31"/>
    </row>
    <row r="46" spans="1:22" ht="18" hidden="1" customHeight="1" x14ac:dyDescent="0.15">
      <c r="F46" s="92"/>
      <c r="G46" s="92"/>
      <c r="H46" s="93"/>
      <c r="I46" s="94"/>
      <c r="J46" s="94"/>
      <c r="K46" s="94"/>
      <c r="L46" s="94"/>
      <c r="M46" s="95"/>
      <c r="N46" s="96"/>
      <c r="O46" s="96"/>
      <c r="P46" s="97"/>
      <c r="Q46" s="94"/>
      <c r="R46" s="94"/>
      <c r="S46" s="98"/>
      <c r="T46" s="99"/>
      <c r="U46" s="100"/>
      <c r="V46" s="101"/>
    </row>
    <row r="47" spans="1:22" ht="18" hidden="1" customHeight="1" x14ac:dyDescent="0.15">
      <c r="F47" s="102"/>
      <c r="G47" s="102"/>
      <c r="H47" s="103"/>
      <c r="I47" s="104"/>
      <c r="J47" s="104"/>
      <c r="K47" s="104"/>
      <c r="L47" s="104"/>
      <c r="M47" s="105"/>
      <c r="N47" s="106"/>
      <c r="O47" s="106"/>
      <c r="P47" s="107"/>
      <c r="Q47" s="104"/>
      <c r="R47" s="104"/>
      <c r="S47" s="108"/>
      <c r="T47" s="109"/>
      <c r="U47" s="110"/>
      <c r="V47" s="111"/>
    </row>
    <row r="48" spans="1:22" ht="18" hidden="1" customHeight="1" x14ac:dyDescent="0.15">
      <c r="F48" s="32">
        <f t="shared" ref="F48:F111" si="10">F47+1</f>
        <v>1</v>
      </c>
      <c r="G48" s="136"/>
      <c r="H48" s="31"/>
      <c r="I48" s="30"/>
      <c r="J48" s="4"/>
      <c r="K48" s="68"/>
      <c r="L48" s="32"/>
      <c r="M48" s="65"/>
      <c r="N48" s="68"/>
      <c r="O48" s="68"/>
      <c r="P48" s="68"/>
      <c r="Q48" s="129">
        <f t="shared" ref="Q48:Q55" si="11">L48</f>
        <v>0</v>
      </c>
      <c r="R48" s="13">
        <f t="shared" ref="R48:R55" si="12">P48*Q48</f>
        <v>0</v>
      </c>
      <c r="S48" s="145">
        <f>R48-M48</f>
        <v>0</v>
      </c>
      <c r="T48" s="140" t="e">
        <f t="shared" ref="T48:T55" si="13">(P48-K48)/K48</f>
        <v>#DIV/0!</v>
      </c>
      <c r="U48" s="140" t="e">
        <f t="shared" ref="U48:U55" si="14">(N48-K48)/K48</f>
        <v>#DIV/0!</v>
      </c>
      <c r="V48" s="141">
        <f>N48*95%</f>
        <v>0</v>
      </c>
    </row>
    <row r="49" spans="6:22" ht="18" hidden="1" customHeight="1" x14ac:dyDescent="0.15">
      <c r="F49" s="32">
        <f t="shared" si="10"/>
        <v>2</v>
      </c>
      <c r="G49" s="136"/>
      <c r="H49" s="31"/>
      <c r="I49" s="30"/>
      <c r="J49" s="4"/>
      <c r="K49" s="68"/>
      <c r="L49" s="32"/>
      <c r="M49" s="65"/>
      <c r="N49" s="68"/>
      <c r="O49" s="68"/>
      <c r="P49" s="68"/>
      <c r="Q49" s="129">
        <f t="shared" si="11"/>
        <v>0</v>
      </c>
      <c r="R49" s="13">
        <f t="shared" si="12"/>
        <v>0</v>
      </c>
      <c r="S49" s="145">
        <f>R49-M49</f>
        <v>0</v>
      </c>
      <c r="T49" s="140" t="e">
        <f t="shared" si="13"/>
        <v>#DIV/0!</v>
      </c>
      <c r="U49" s="140" t="e">
        <f t="shared" si="14"/>
        <v>#DIV/0!</v>
      </c>
      <c r="V49" s="141">
        <f>N49*95%</f>
        <v>0</v>
      </c>
    </row>
    <row r="50" spans="6:22" ht="18" hidden="1" customHeight="1" x14ac:dyDescent="0.15">
      <c r="F50" s="32">
        <f t="shared" si="10"/>
        <v>3</v>
      </c>
      <c r="G50" s="136"/>
      <c r="H50" s="31"/>
      <c r="I50" s="30"/>
      <c r="J50" s="4"/>
      <c r="K50" s="68"/>
      <c r="L50" s="32"/>
      <c r="M50" s="65"/>
      <c r="N50" s="68"/>
      <c r="O50" s="68"/>
      <c r="P50" s="68"/>
      <c r="Q50" s="129">
        <f t="shared" si="11"/>
        <v>0</v>
      </c>
      <c r="R50" s="13">
        <f t="shared" si="12"/>
        <v>0</v>
      </c>
      <c r="S50" s="145">
        <f t="shared" ref="S50:S73" si="15">R50-M50</f>
        <v>0</v>
      </c>
      <c r="T50" s="140" t="e">
        <f t="shared" si="13"/>
        <v>#DIV/0!</v>
      </c>
      <c r="U50" s="140" t="e">
        <f t="shared" si="14"/>
        <v>#DIV/0!</v>
      </c>
      <c r="V50" s="141">
        <f>N50*93%</f>
        <v>0</v>
      </c>
    </row>
    <row r="51" spans="6:22" ht="18" hidden="1" customHeight="1" x14ac:dyDescent="0.15">
      <c r="F51" s="32">
        <f t="shared" si="10"/>
        <v>4</v>
      </c>
      <c r="G51" s="136"/>
      <c r="H51" s="31"/>
      <c r="I51" s="30"/>
      <c r="J51" s="4"/>
      <c r="K51" s="68"/>
      <c r="L51" s="32"/>
      <c r="M51" s="65"/>
      <c r="N51" s="68"/>
      <c r="O51" s="68"/>
      <c r="P51" s="68"/>
      <c r="Q51" s="129">
        <f t="shared" si="11"/>
        <v>0</v>
      </c>
      <c r="R51" s="13">
        <f t="shared" si="12"/>
        <v>0</v>
      </c>
      <c r="S51" s="145">
        <f t="shared" si="15"/>
        <v>0</v>
      </c>
      <c r="T51" s="140" t="e">
        <f t="shared" si="13"/>
        <v>#DIV/0!</v>
      </c>
      <c r="U51" s="140" t="e">
        <f t="shared" si="14"/>
        <v>#DIV/0!</v>
      </c>
      <c r="V51" s="141">
        <f>K51*90%</f>
        <v>0</v>
      </c>
    </row>
    <row r="52" spans="6:22" ht="18" hidden="1" customHeight="1" x14ac:dyDescent="0.15">
      <c r="F52" s="32">
        <f t="shared" si="10"/>
        <v>5</v>
      </c>
      <c r="G52" s="136"/>
      <c r="H52" s="31"/>
      <c r="I52" s="30"/>
      <c r="J52" s="4"/>
      <c r="K52" s="68"/>
      <c r="L52" s="32"/>
      <c r="M52" s="65"/>
      <c r="N52" s="68"/>
      <c r="O52" s="68"/>
      <c r="P52" s="68"/>
      <c r="Q52" s="129">
        <f t="shared" si="11"/>
        <v>0</v>
      </c>
      <c r="R52" s="13">
        <f t="shared" si="12"/>
        <v>0</v>
      </c>
      <c r="S52" s="145">
        <f t="shared" si="15"/>
        <v>0</v>
      </c>
      <c r="T52" s="140" t="e">
        <f t="shared" si="13"/>
        <v>#DIV/0!</v>
      </c>
      <c r="U52" s="140" t="e">
        <f t="shared" si="14"/>
        <v>#DIV/0!</v>
      </c>
      <c r="V52" s="141">
        <f>N52*93%</f>
        <v>0</v>
      </c>
    </row>
    <row r="53" spans="6:22" ht="18" hidden="1" customHeight="1" x14ac:dyDescent="0.15">
      <c r="F53" s="32">
        <f t="shared" si="10"/>
        <v>6</v>
      </c>
      <c r="G53" s="136"/>
      <c r="H53" s="23"/>
      <c r="I53" s="1"/>
      <c r="J53" s="4"/>
      <c r="K53" s="138"/>
      <c r="L53" s="4"/>
      <c r="M53" s="65">
        <f t="shared" ref="M53" si="16">SUM(K53*L53)</f>
        <v>0</v>
      </c>
      <c r="N53" s="138"/>
      <c r="O53" s="138"/>
      <c r="P53" s="139"/>
      <c r="Q53" s="129">
        <f t="shared" si="11"/>
        <v>0</v>
      </c>
      <c r="R53" s="13">
        <f t="shared" si="12"/>
        <v>0</v>
      </c>
      <c r="S53" s="145">
        <f t="shared" si="15"/>
        <v>0</v>
      </c>
      <c r="T53" s="140" t="e">
        <f t="shared" si="13"/>
        <v>#DIV/0!</v>
      </c>
      <c r="U53" s="140" t="e">
        <f t="shared" si="14"/>
        <v>#DIV/0!</v>
      </c>
      <c r="V53" s="141">
        <f>K53*90%</f>
        <v>0</v>
      </c>
    </row>
    <row r="54" spans="6:22" ht="18" hidden="1" customHeight="1" x14ac:dyDescent="0.15">
      <c r="F54" s="32">
        <f t="shared" si="10"/>
        <v>7</v>
      </c>
      <c r="G54" s="136"/>
      <c r="H54" s="23"/>
      <c r="I54" s="1"/>
      <c r="J54" s="4"/>
      <c r="K54" s="138"/>
      <c r="L54" s="4"/>
      <c r="M54" s="65">
        <f t="shared" ref="M54:M55" si="17">SUM(K54*L54)</f>
        <v>0</v>
      </c>
      <c r="N54" s="138"/>
      <c r="O54" s="138"/>
      <c r="P54" s="139"/>
      <c r="Q54" s="129">
        <f t="shared" si="11"/>
        <v>0</v>
      </c>
      <c r="R54" s="13">
        <f t="shared" si="12"/>
        <v>0</v>
      </c>
      <c r="S54" s="145">
        <f t="shared" si="15"/>
        <v>0</v>
      </c>
      <c r="T54" s="140" t="e">
        <f t="shared" si="13"/>
        <v>#DIV/0!</v>
      </c>
      <c r="U54" s="140" t="e">
        <f t="shared" si="14"/>
        <v>#DIV/0!</v>
      </c>
      <c r="V54" s="141">
        <f>N54*93%</f>
        <v>0</v>
      </c>
    </row>
    <row r="55" spans="6:22" ht="18" hidden="1" customHeight="1" x14ac:dyDescent="0.15">
      <c r="F55" s="32">
        <f t="shared" si="10"/>
        <v>8</v>
      </c>
      <c r="G55" s="136"/>
      <c r="H55" s="23"/>
      <c r="I55" s="1"/>
      <c r="J55" s="4"/>
      <c r="K55" s="138"/>
      <c r="L55" s="4"/>
      <c r="M55" s="65">
        <f t="shared" si="17"/>
        <v>0</v>
      </c>
      <c r="N55" s="146"/>
      <c r="O55" s="138"/>
      <c r="P55" s="139"/>
      <c r="Q55" s="129">
        <f t="shared" si="11"/>
        <v>0</v>
      </c>
      <c r="R55" s="13">
        <f t="shared" si="12"/>
        <v>0</v>
      </c>
      <c r="S55" s="145">
        <f t="shared" si="15"/>
        <v>0</v>
      </c>
      <c r="T55" s="140" t="e">
        <f t="shared" si="13"/>
        <v>#DIV/0!</v>
      </c>
      <c r="U55" s="140" t="e">
        <f t="shared" si="14"/>
        <v>#DIV/0!</v>
      </c>
      <c r="V55" s="141">
        <f>N55*95%</f>
        <v>0</v>
      </c>
    </row>
    <row r="56" spans="6:22" ht="18" hidden="1" customHeight="1" x14ac:dyDescent="0.15">
      <c r="F56" s="32">
        <f t="shared" si="10"/>
        <v>9</v>
      </c>
      <c r="G56" s="136"/>
      <c r="H56" s="23"/>
      <c r="I56" s="1"/>
      <c r="J56" s="4"/>
      <c r="K56" s="138"/>
      <c r="L56" s="4"/>
      <c r="M56" s="65">
        <f>SUM(K56*L56)</f>
        <v>0</v>
      </c>
      <c r="N56" s="138"/>
      <c r="O56" s="138"/>
      <c r="P56" s="139"/>
      <c r="Q56" s="129">
        <f>L56</f>
        <v>0</v>
      </c>
      <c r="R56" s="13">
        <f>P56*Q56</f>
        <v>0</v>
      </c>
      <c r="S56" s="145">
        <f t="shared" si="15"/>
        <v>0</v>
      </c>
      <c r="T56" s="140" t="e">
        <f>(P56-K56)/K56</f>
        <v>#DIV/0!</v>
      </c>
      <c r="U56" s="140" t="e">
        <f>(N56-K56)/K56</f>
        <v>#DIV/0!</v>
      </c>
      <c r="V56" s="141">
        <f>K56*90%</f>
        <v>0</v>
      </c>
    </row>
    <row r="57" spans="6:22" ht="18" hidden="1" customHeight="1" x14ac:dyDescent="0.15">
      <c r="F57" s="32">
        <f t="shared" si="10"/>
        <v>10</v>
      </c>
      <c r="G57" s="136"/>
      <c r="H57" s="23"/>
      <c r="I57" s="1"/>
      <c r="J57" s="4"/>
      <c r="K57" s="138"/>
      <c r="L57" s="4"/>
      <c r="M57" s="65">
        <f t="shared" ref="M57:M66" si="18">SUM(K57*L57)</f>
        <v>0</v>
      </c>
      <c r="N57" s="138"/>
      <c r="O57" s="138"/>
      <c r="P57" s="139"/>
      <c r="Q57" s="129">
        <f t="shared" ref="Q57:Q72" si="19">L57</f>
        <v>0</v>
      </c>
      <c r="R57" s="13">
        <f t="shared" ref="R57:R72" si="20">P57*Q57</f>
        <v>0</v>
      </c>
      <c r="S57" s="145">
        <f t="shared" si="15"/>
        <v>0</v>
      </c>
      <c r="T57" s="140" t="e">
        <f t="shared" ref="T57:T69" si="21">(P57-K57)/K57</f>
        <v>#DIV/0!</v>
      </c>
      <c r="U57" s="140" t="e">
        <f t="shared" ref="U57:U72" si="22">(N57-K57)/K57</f>
        <v>#DIV/0!</v>
      </c>
      <c r="V57" s="141">
        <f>N57*93%</f>
        <v>0</v>
      </c>
    </row>
    <row r="58" spans="6:22" ht="18" hidden="1" customHeight="1" x14ac:dyDescent="0.15">
      <c r="F58" s="32">
        <f t="shared" si="10"/>
        <v>11</v>
      </c>
      <c r="G58" s="136"/>
      <c r="H58" s="23"/>
      <c r="I58" s="1"/>
      <c r="J58" s="4"/>
      <c r="K58" s="138"/>
      <c r="L58" s="4"/>
      <c r="M58" s="65">
        <f t="shared" si="18"/>
        <v>0</v>
      </c>
      <c r="N58" s="146"/>
      <c r="O58" s="138"/>
      <c r="P58" s="139"/>
      <c r="Q58" s="129">
        <f t="shared" si="19"/>
        <v>0</v>
      </c>
      <c r="R58" s="13">
        <f t="shared" si="20"/>
        <v>0</v>
      </c>
      <c r="S58" s="145">
        <f t="shared" si="15"/>
        <v>0</v>
      </c>
      <c r="T58" s="140" t="e">
        <f t="shared" si="21"/>
        <v>#DIV/0!</v>
      </c>
      <c r="U58" s="140" t="e">
        <f t="shared" si="22"/>
        <v>#DIV/0!</v>
      </c>
      <c r="V58" s="141">
        <f>N58*95%</f>
        <v>0</v>
      </c>
    </row>
    <row r="59" spans="6:22" ht="18" hidden="1" customHeight="1" x14ac:dyDescent="0.15">
      <c r="F59" s="32">
        <f t="shared" si="10"/>
        <v>12</v>
      </c>
      <c r="G59" s="136"/>
      <c r="H59" s="23"/>
      <c r="I59" s="1"/>
      <c r="J59" s="4"/>
      <c r="K59" s="138"/>
      <c r="L59" s="4"/>
      <c r="M59" s="65">
        <f t="shared" si="18"/>
        <v>0</v>
      </c>
      <c r="N59" s="138"/>
      <c r="O59" s="138"/>
      <c r="P59" s="139"/>
      <c r="Q59" s="129">
        <f t="shared" si="19"/>
        <v>0</v>
      </c>
      <c r="R59" s="13">
        <f t="shared" si="20"/>
        <v>0</v>
      </c>
      <c r="S59" s="145">
        <f t="shared" si="15"/>
        <v>0</v>
      </c>
      <c r="T59" s="140" t="e">
        <f t="shared" si="21"/>
        <v>#DIV/0!</v>
      </c>
      <c r="U59" s="140" t="e">
        <f t="shared" si="22"/>
        <v>#DIV/0!</v>
      </c>
      <c r="V59" s="141">
        <f>K59*90%</f>
        <v>0</v>
      </c>
    </row>
    <row r="60" spans="6:22" ht="18" hidden="1" customHeight="1" x14ac:dyDescent="0.15">
      <c r="F60" s="32">
        <f t="shared" si="10"/>
        <v>13</v>
      </c>
      <c r="G60" s="136"/>
      <c r="H60" s="23"/>
      <c r="I60" s="1"/>
      <c r="J60" s="4"/>
      <c r="K60" s="138"/>
      <c r="L60" s="4"/>
      <c r="M60" s="65">
        <f t="shared" si="18"/>
        <v>0</v>
      </c>
      <c r="N60" s="138"/>
      <c r="O60" s="138"/>
      <c r="P60" s="139"/>
      <c r="Q60" s="129">
        <f t="shared" si="19"/>
        <v>0</v>
      </c>
      <c r="R60" s="13">
        <f t="shared" si="20"/>
        <v>0</v>
      </c>
      <c r="S60" s="145">
        <f t="shared" si="15"/>
        <v>0</v>
      </c>
      <c r="T60" s="140" t="e">
        <f t="shared" si="21"/>
        <v>#DIV/0!</v>
      </c>
      <c r="U60" s="140" t="e">
        <f t="shared" si="22"/>
        <v>#DIV/0!</v>
      </c>
      <c r="V60" s="141">
        <f>N60*95%</f>
        <v>0</v>
      </c>
    </row>
    <row r="61" spans="6:22" ht="18.600000000000001" hidden="1" customHeight="1" x14ac:dyDescent="0.15">
      <c r="F61" s="32">
        <f t="shared" si="10"/>
        <v>14</v>
      </c>
      <c r="G61" s="136"/>
      <c r="H61" s="23"/>
      <c r="I61" s="1"/>
      <c r="J61" s="4"/>
      <c r="K61" s="138"/>
      <c r="L61" s="4"/>
      <c r="M61" s="65">
        <f t="shared" si="18"/>
        <v>0</v>
      </c>
      <c r="N61" s="138"/>
      <c r="O61" s="138"/>
      <c r="P61" s="139"/>
      <c r="Q61" s="129">
        <f t="shared" si="19"/>
        <v>0</v>
      </c>
      <c r="R61" s="13">
        <f t="shared" si="20"/>
        <v>0</v>
      </c>
      <c r="S61" s="145">
        <f t="shared" si="15"/>
        <v>0</v>
      </c>
      <c r="T61" s="140" t="e">
        <f t="shared" si="21"/>
        <v>#DIV/0!</v>
      </c>
      <c r="U61" s="140" t="e">
        <f t="shared" si="22"/>
        <v>#DIV/0!</v>
      </c>
      <c r="V61" s="141">
        <f>N61*95%</f>
        <v>0</v>
      </c>
    </row>
    <row r="62" spans="6:22" ht="18" hidden="1" customHeight="1" x14ac:dyDescent="0.15">
      <c r="F62" s="32">
        <f t="shared" si="10"/>
        <v>15</v>
      </c>
      <c r="G62" s="136"/>
      <c r="H62" s="23"/>
      <c r="I62" s="1"/>
      <c r="J62" s="4"/>
      <c r="K62" s="138"/>
      <c r="L62" s="4"/>
      <c r="M62" s="65">
        <f t="shared" si="18"/>
        <v>0</v>
      </c>
      <c r="N62" s="138"/>
      <c r="O62" s="138"/>
      <c r="P62" s="139"/>
      <c r="Q62" s="129">
        <f t="shared" si="19"/>
        <v>0</v>
      </c>
      <c r="R62" s="13">
        <f t="shared" si="20"/>
        <v>0</v>
      </c>
      <c r="S62" s="145">
        <f t="shared" si="15"/>
        <v>0</v>
      </c>
      <c r="T62" s="140" t="e">
        <f t="shared" si="21"/>
        <v>#DIV/0!</v>
      </c>
      <c r="U62" s="140" t="e">
        <f t="shared" si="22"/>
        <v>#DIV/0!</v>
      </c>
      <c r="V62" s="141">
        <f>N62*95%</f>
        <v>0</v>
      </c>
    </row>
    <row r="63" spans="6:22" ht="18" hidden="1" customHeight="1" x14ac:dyDescent="0.15">
      <c r="F63" s="32">
        <f t="shared" si="10"/>
        <v>16</v>
      </c>
      <c r="G63" s="136"/>
      <c r="H63" s="23"/>
      <c r="I63" s="1"/>
      <c r="J63" s="4"/>
      <c r="K63" s="138"/>
      <c r="L63" s="4"/>
      <c r="M63" s="65">
        <f t="shared" si="18"/>
        <v>0</v>
      </c>
      <c r="N63" s="138"/>
      <c r="O63" s="138"/>
      <c r="P63" s="139"/>
      <c r="Q63" s="129">
        <f t="shared" si="19"/>
        <v>0</v>
      </c>
      <c r="R63" s="13">
        <f t="shared" si="20"/>
        <v>0</v>
      </c>
      <c r="S63" s="145">
        <f t="shared" si="15"/>
        <v>0</v>
      </c>
      <c r="T63" s="140" t="e">
        <f t="shared" si="21"/>
        <v>#DIV/0!</v>
      </c>
      <c r="U63" s="140" t="e">
        <f t="shared" si="22"/>
        <v>#DIV/0!</v>
      </c>
      <c r="V63" s="141">
        <f t="shared" ref="V63" si="23">K63*90%</f>
        <v>0</v>
      </c>
    </row>
    <row r="64" spans="6:22" ht="18" hidden="1" customHeight="1" x14ac:dyDescent="0.15">
      <c r="F64" s="32">
        <f t="shared" si="10"/>
        <v>17</v>
      </c>
      <c r="G64" s="136"/>
      <c r="H64" s="23"/>
      <c r="I64" s="1"/>
      <c r="J64" s="4"/>
      <c r="K64" s="138"/>
      <c r="L64" s="4"/>
      <c r="M64" s="65">
        <f t="shared" si="18"/>
        <v>0</v>
      </c>
      <c r="N64" s="138"/>
      <c r="O64" s="138"/>
      <c r="P64" s="139"/>
      <c r="Q64" s="129">
        <f t="shared" si="19"/>
        <v>0</v>
      </c>
      <c r="R64" s="13">
        <f t="shared" si="20"/>
        <v>0</v>
      </c>
      <c r="S64" s="145">
        <f t="shared" si="15"/>
        <v>0</v>
      </c>
      <c r="T64" s="140" t="e">
        <f t="shared" si="21"/>
        <v>#DIV/0!</v>
      </c>
      <c r="U64" s="140" t="e">
        <f t="shared" si="22"/>
        <v>#DIV/0!</v>
      </c>
      <c r="V64" s="141">
        <f>N64*93%</f>
        <v>0</v>
      </c>
    </row>
    <row r="65" spans="6:22" ht="18" hidden="1" customHeight="1" x14ac:dyDescent="0.15">
      <c r="F65" s="32">
        <f t="shared" si="10"/>
        <v>18</v>
      </c>
      <c r="G65" s="136"/>
      <c r="H65" s="23"/>
      <c r="I65" s="1"/>
      <c r="J65" s="4"/>
      <c r="K65" s="138"/>
      <c r="L65" s="4"/>
      <c r="M65" s="65">
        <f t="shared" si="18"/>
        <v>0</v>
      </c>
      <c r="N65" s="138"/>
      <c r="O65" s="138"/>
      <c r="P65" s="139"/>
      <c r="Q65" s="129">
        <f t="shared" si="19"/>
        <v>0</v>
      </c>
      <c r="R65" s="13">
        <f t="shared" si="20"/>
        <v>0</v>
      </c>
      <c r="S65" s="145">
        <f t="shared" si="15"/>
        <v>0</v>
      </c>
      <c r="T65" s="140" t="e">
        <f t="shared" si="21"/>
        <v>#DIV/0!</v>
      </c>
      <c r="U65" s="140" t="e">
        <f t="shared" si="22"/>
        <v>#DIV/0!</v>
      </c>
      <c r="V65" s="141">
        <f>N65*95%</f>
        <v>0</v>
      </c>
    </row>
    <row r="66" spans="6:22" ht="18" hidden="1" customHeight="1" x14ac:dyDescent="0.15">
      <c r="F66" s="32">
        <f t="shared" si="10"/>
        <v>19</v>
      </c>
      <c r="G66" s="136"/>
      <c r="H66" s="23"/>
      <c r="I66" s="1"/>
      <c r="J66" s="4"/>
      <c r="K66" s="138"/>
      <c r="L66" s="4"/>
      <c r="M66" s="65">
        <f t="shared" si="18"/>
        <v>0</v>
      </c>
      <c r="N66" s="138"/>
      <c r="O66" s="138"/>
      <c r="P66" s="139"/>
      <c r="Q66" s="129">
        <f t="shared" si="19"/>
        <v>0</v>
      </c>
      <c r="R66" s="13">
        <f t="shared" si="20"/>
        <v>0</v>
      </c>
      <c r="S66" s="145">
        <f t="shared" si="15"/>
        <v>0</v>
      </c>
      <c r="T66" s="140" t="e">
        <f t="shared" si="21"/>
        <v>#DIV/0!</v>
      </c>
      <c r="U66" s="140" t="e">
        <f t="shared" si="22"/>
        <v>#DIV/0!</v>
      </c>
      <c r="V66" s="141">
        <f>N66*93%</f>
        <v>0</v>
      </c>
    </row>
    <row r="67" spans="6:22" ht="18" hidden="1" customHeight="1" x14ac:dyDescent="0.15">
      <c r="F67" s="32">
        <f t="shared" si="10"/>
        <v>20</v>
      </c>
      <c r="G67" s="136"/>
      <c r="H67" s="23"/>
      <c r="I67" s="1"/>
      <c r="J67" s="4"/>
      <c r="K67" s="138"/>
      <c r="L67" s="4"/>
      <c r="M67" s="65">
        <f t="shared" ref="M67:M71" si="24">SUM(K67*L67)</f>
        <v>0</v>
      </c>
      <c r="N67" s="138"/>
      <c r="O67" s="138"/>
      <c r="P67" s="139"/>
      <c r="Q67" s="129">
        <f t="shared" si="19"/>
        <v>0</v>
      </c>
      <c r="R67" s="13">
        <f t="shared" si="20"/>
        <v>0</v>
      </c>
      <c r="S67" s="145">
        <f t="shared" si="15"/>
        <v>0</v>
      </c>
      <c r="T67" s="140" t="e">
        <f t="shared" si="21"/>
        <v>#DIV/0!</v>
      </c>
      <c r="U67" s="140" t="e">
        <f t="shared" si="22"/>
        <v>#DIV/0!</v>
      </c>
      <c r="V67" s="141">
        <f t="shared" ref="V67" si="25">K67*90%</f>
        <v>0</v>
      </c>
    </row>
    <row r="68" spans="6:22" ht="18" hidden="1" customHeight="1" x14ac:dyDescent="0.15">
      <c r="F68" s="32">
        <f t="shared" si="10"/>
        <v>21</v>
      </c>
      <c r="G68" s="136"/>
      <c r="H68" s="23"/>
      <c r="I68" s="1"/>
      <c r="J68" s="4"/>
      <c r="K68" s="138"/>
      <c r="L68" s="4"/>
      <c r="M68" s="65">
        <f t="shared" si="24"/>
        <v>0</v>
      </c>
      <c r="N68" s="138"/>
      <c r="O68" s="138"/>
      <c r="P68" s="139"/>
      <c r="Q68" s="129">
        <f t="shared" si="19"/>
        <v>0</v>
      </c>
      <c r="R68" s="13">
        <f t="shared" si="20"/>
        <v>0</v>
      </c>
      <c r="S68" s="145">
        <f t="shared" si="15"/>
        <v>0</v>
      </c>
      <c r="T68" s="140" t="e">
        <f t="shared" si="21"/>
        <v>#DIV/0!</v>
      </c>
      <c r="U68" s="140" t="e">
        <f t="shared" si="22"/>
        <v>#DIV/0!</v>
      </c>
      <c r="V68" s="141">
        <f t="shared" ref="V68:V73" si="26">N68*95%</f>
        <v>0</v>
      </c>
    </row>
    <row r="69" spans="6:22" ht="18" hidden="1" customHeight="1" x14ac:dyDescent="0.15">
      <c r="F69" s="32">
        <f t="shared" si="10"/>
        <v>22</v>
      </c>
      <c r="G69" s="136"/>
      <c r="H69" s="23"/>
      <c r="I69" s="1"/>
      <c r="J69" s="4"/>
      <c r="K69" s="138"/>
      <c r="L69" s="4"/>
      <c r="M69" s="65">
        <f t="shared" si="24"/>
        <v>0</v>
      </c>
      <c r="N69" s="138"/>
      <c r="O69" s="138"/>
      <c r="P69" s="139"/>
      <c r="Q69" s="129">
        <f t="shared" si="19"/>
        <v>0</v>
      </c>
      <c r="R69" s="13">
        <f t="shared" si="20"/>
        <v>0</v>
      </c>
      <c r="S69" s="145">
        <f t="shared" si="15"/>
        <v>0</v>
      </c>
      <c r="T69" s="140" t="e">
        <f t="shared" si="21"/>
        <v>#DIV/0!</v>
      </c>
      <c r="U69" s="140" t="e">
        <f t="shared" si="22"/>
        <v>#DIV/0!</v>
      </c>
      <c r="V69" s="141">
        <f t="shared" si="26"/>
        <v>0</v>
      </c>
    </row>
    <row r="70" spans="6:22" ht="18" hidden="1" customHeight="1" x14ac:dyDescent="0.15">
      <c r="F70" s="32">
        <f t="shared" si="10"/>
        <v>23</v>
      </c>
      <c r="G70" s="136"/>
      <c r="H70" s="23"/>
      <c r="I70" s="1"/>
      <c r="J70" s="4"/>
      <c r="K70" s="138"/>
      <c r="L70" s="4"/>
      <c r="M70" s="65">
        <f t="shared" si="24"/>
        <v>0</v>
      </c>
      <c r="N70" s="138"/>
      <c r="O70" s="138"/>
      <c r="P70" s="139"/>
      <c r="Q70" s="129">
        <f t="shared" si="19"/>
        <v>0</v>
      </c>
      <c r="R70" s="13">
        <f t="shared" si="20"/>
        <v>0</v>
      </c>
      <c r="S70" s="145">
        <f t="shared" si="15"/>
        <v>0</v>
      </c>
      <c r="T70" s="140" t="e">
        <f>(P70-K70)/K70</f>
        <v>#DIV/0!</v>
      </c>
      <c r="U70" s="140" t="e">
        <f t="shared" si="22"/>
        <v>#DIV/0!</v>
      </c>
      <c r="V70" s="141">
        <f t="shared" si="26"/>
        <v>0</v>
      </c>
    </row>
    <row r="71" spans="6:22" ht="18" hidden="1" customHeight="1" x14ac:dyDescent="0.15">
      <c r="F71" s="32">
        <f t="shared" si="10"/>
        <v>24</v>
      </c>
      <c r="G71" s="136"/>
      <c r="H71" s="23"/>
      <c r="I71" s="1"/>
      <c r="J71" s="4"/>
      <c r="K71" s="138"/>
      <c r="L71" s="4"/>
      <c r="M71" s="65">
        <f t="shared" si="24"/>
        <v>0</v>
      </c>
      <c r="N71" s="138"/>
      <c r="O71" s="138"/>
      <c r="P71" s="139"/>
      <c r="Q71" s="129">
        <f t="shared" si="19"/>
        <v>0</v>
      </c>
      <c r="R71" s="13">
        <f t="shared" si="20"/>
        <v>0</v>
      </c>
      <c r="S71" s="145">
        <f t="shared" si="15"/>
        <v>0</v>
      </c>
      <c r="T71" s="140" t="e">
        <f t="shared" ref="T71:T72" si="27">(P71-K71)/K71</f>
        <v>#DIV/0!</v>
      </c>
      <c r="U71" s="140" t="e">
        <f t="shared" si="22"/>
        <v>#DIV/0!</v>
      </c>
      <c r="V71" s="141">
        <f t="shared" si="26"/>
        <v>0</v>
      </c>
    </row>
    <row r="72" spans="6:22" ht="18" hidden="1" customHeight="1" x14ac:dyDescent="0.15">
      <c r="F72" s="32">
        <f t="shared" si="10"/>
        <v>25</v>
      </c>
      <c r="G72" s="136"/>
      <c r="H72" s="23"/>
      <c r="I72" s="1"/>
      <c r="J72" s="4"/>
      <c r="K72" s="138"/>
      <c r="L72" s="4"/>
      <c r="M72" s="65">
        <f t="shared" ref="M72" si="28">SUM(K72*L72)</f>
        <v>0</v>
      </c>
      <c r="N72" s="138"/>
      <c r="O72" s="138"/>
      <c r="P72" s="139"/>
      <c r="Q72" s="129">
        <f t="shared" si="19"/>
        <v>0</v>
      </c>
      <c r="R72" s="13">
        <f t="shared" si="20"/>
        <v>0</v>
      </c>
      <c r="S72" s="145">
        <f t="shared" si="15"/>
        <v>0</v>
      </c>
      <c r="T72" s="140" t="e">
        <f t="shared" si="27"/>
        <v>#DIV/0!</v>
      </c>
      <c r="U72" s="140" t="e">
        <f t="shared" si="22"/>
        <v>#DIV/0!</v>
      </c>
      <c r="V72" s="141">
        <f t="shared" si="26"/>
        <v>0</v>
      </c>
    </row>
    <row r="73" spans="6:22" ht="18" hidden="1" customHeight="1" x14ac:dyDescent="0.15">
      <c r="F73" s="32">
        <f t="shared" si="10"/>
        <v>26</v>
      </c>
      <c r="G73" s="136"/>
      <c r="H73" s="23"/>
      <c r="I73" s="1"/>
      <c r="J73" s="4"/>
      <c r="K73" s="138"/>
      <c r="L73" s="4"/>
      <c r="M73" s="65">
        <f>SUM(K73*L73)</f>
        <v>0</v>
      </c>
      <c r="N73" s="138"/>
      <c r="O73" s="138"/>
      <c r="P73" s="139"/>
      <c r="Q73" s="129">
        <f>L73</f>
        <v>0</v>
      </c>
      <c r="R73" s="13">
        <f>P73*Q73</f>
        <v>0</v>
      </c>
      <c r="S73" s="145">
        <f t="shared" si="15"/>
        <v>0</v>
      </c>
      <c r="T73" s="140" t="e">
        <f>(P73-K73)/K73</f>
        <v>#DIV/0!</v>
      </c>
      <c r="U73" s="140" t="e">
        <f>(N73-K73)/K73</f>
        <v>#DIV/0!</v>
      </c>
      <c r="V73" s="141">
        <f t="shared" si="26"/>
        <v>0</v>
      </c>
    </row>
    <row r="74" spans="6:22" ht="18" hidden="1" customHeight="1" x14ac:dyDescent="0.15">
      <c r="F74" s="32">
        <f t="shared" si="10"/>
        <v>27</v>
      </c>
      <c r="G74" s="136"/>
      <c r="H74" s="23"/>
      <c r="I74" s="1"/>
      <c r="J74" s="4"/>
      <c r="K74" s="138"/>
      <c r="L74" s="4"/>
      <c r="M74" s="65">
        <f t="shared" ref="M74:M81" si="29">SUM(K74*L74)</f>
        <v>0</v>
      </c>
      <c r="N74" s="138"/>
      <c r="O74" s="138"/>
      <c r="P74" s="139"/>
      <c r="Q74" s="129">
        <f t="shared" ref="Q74:Q85" si="30">L74</f>
        <v>0</v>
      </c>
      <c r="R74" s="13">
        <f t="shared" ref="R74:R85" si="31">P74*Q74</f>
        <v>0</v>
      </c>
      <c r="S74" s="145">
        <f t="shared" ref="S74:S85" si="32">R74-M74</f>
        <v>0</v>
      </c>
      <c r="T74" s="140" t="e">
        <f t="shared" ref="T74:T85" si="33">(P74-K74)/K74</f>
        <v>#DIV/0!</v>
      </c>
      <c r="U74" s="140" t="e">
        <f t="shared" ref="U74:U85" si="34">(N74-K74)/K74</f>
        <v>#DIV/0!</v>
      </c>
      <c r="V74" s="141">
        <f t="shared" ref="V74" si="35">N74*93%</f>
        <v>0</v>
      </c>
    </row>
    <row r="75" spans="6:22" ht="18" hidden="1" customHeight="1" x14ac:dyDescent="0.15">
      <c r="F75" s="32">
        <f t="shared" si="10"/>
        <v>28</v>
      </c>
      <c r="G75" s="136"/>
      <c r="H75" s="23"/>
      <c r="I75" s="1"/>
      <c r="J75" s="4"/>
      <c r="K75" s="138"/>
      <c r="L75" s="4"/>
      <c r="M75" s="65">
        <f t="shared" si="29"/>
        <v>0</v>
      </c>
      <c r="N75" s="138"/>
      <c r="O75" s="138"/>
      <c r="P75" s="139"/>
      <c r="Q75" s="129">
        <f t="shared" si="30"/>
        <v>0</v>
      </c>
      <c r="R75" s="13">
        <f t="shared" si="31"/>
        <v>0</v>
      </c>
      <c r="S75" s="145">
        <f t="shared" si="32"/>
        <v>0</v>
      </c>
      <c r="T75" s="140" t="e">
        <f t="shared" si="33"/>
        <v>#DIV/0!</v>
      </c>
      <c r="U75" s="140" t="e">
        <f t="shared" si="34"/>
        <v>#DIV/0!</v>
      </c>
      <c r="V75" s="141">
        <f t="shared" ref="V75" si="36">K75*90%</f>
        <v>0</v>
      </c>
    </row>
    <row r="76" spans="6:22" ht="18" hidden="1" customHeight="1" x14ac:dyDescent="0.15">
      <c r="F76" s="32">
        <f t="shared" si="10"/>
        <v>29</v>
      </c>
      <c r="G76" s="136"/>
      <c r="H76" s="23"/>
      <c r="I76" s="1"/>
      <c r="J76" s="4"/>
      <c r="K76" s="138"/>
      <c r="L76" s="4"/>
      <c r="M76" s="65">
        <f t="shared" si="29"/>
        <v>0</v>
      </c>
      <c r="N76" s="138"/>
      <c r="O76" s="138"/>
      <c r="P76" s="139"/>
      <c r="Q76" s="129">
        <f t="shared" si="30"/>
        <v>0</v>
      </c>
      <c r="R76" s="13">
        <f t="shared" si="31"/>
        <v>0</v>
      </c>
      <c r="S76" s="145">
        <f t="shared" si="32"/>
        <v>0</v>
      </c>
      <c r="T76" s="140" t="e">
        <f t="shared" si="33"/>
        <v>#DIV/0!</v>
      </c>
      <c r="U76" s="140" t="e">
        <f t="shared" si="34"/>
        <v>#DIV/0!</v>
      </c>
      <c r="V76" s="141">
        <f>N76*95%</f>
        <v>0</v>
      </c>
    </row>
    <row r="77" spans="6:22" ht="18" hidden="1" customHeight="1" x14ac:dyDescent="0.15">
      <c r="F77" s="32">
        <f t="shared" si="10"/>
        <v>30</v>
      </c>
      <c r="G77" s="136"/>
      <c r="H77" s="23"/>
      <c r="I77" s="1"/>
      <c r="J77" s="4"/>
      <c r="K77" s="138"/>
      <c r="L77" s="4"/>
      <c r="M77" s="65">
        <f t="shared" si="29"/>
        <v>0</v>
      </c>
      <c r="N77" s="138"/>
      <c r="O77" s="138"/>
      <c r="P77" s="139"/>
      <c r="Q77" s="129">
        <f t="shared" si="30"/>
        <v>0</v>
      </c>
      <c r="R77" s="13">
        <f t="shared" si="31"/>
        <v>0</v>
      </c>
      <c r="S77" s="145">
        <f t="shared" si="32"/>
        <v>0</v>
      </c>
      <c r="T77" s="140" t="e">
        <f t="shared" si="33"/>
        <v>#DIV/0!</v>
      </c>
      <c r="U77" s="140" t="e">
        <f t="shared" si="34"/>
        <v>#DIV/0!</v>
      </c>
      <c r="V77" s="141">
        <f>N77*93%</f>
        <v>0</v>
      </c>
    </row>
    <row r="78" spans="6:22" ht="18" hidden="1" customHeight="1" x14ac:dyDescent="0.15">
      <c r="F78" s="32">
        <f t="shared" si="10"/>
        <v>31</v>
      </c>
      <c r="G78" s="136"/>
      <c r="H78" s="23"/>
      <c r="I78" s="1"/>
      <c r="J78" s="4"/>
      <c r="K78" s="138"/>
      <c r="L78" s="4"/>
      <c r="M78" s="65">
        <f t="shared" si="29"/>
        <v>0</v>
      </c>
      <c r="N78" s="138"/>
      <c r="O78" s="138"/>
      <c r="P78" s="139"/>
      <c r="Q78" s="129">
        <f t="shared" si="30"/>
        <v>0</v>
      </c>
      <c r="R78" s="13">
        <f t="shared" si="31"/>
        <v>0</v>
      </c>
      <c r="S78" s="145">
        <f t="shared" si="32"/>
        <v>0</v>
      </c>
      <c r="T78" s="140" t="e">
        <f t="shared" si="33"/>
        <v>#DIV/0!</v>
      </c>
      <c r="U78" s="140" t="e">
        <f t="shared" si="34"/>
        <v>#DIV/0!</v>
      </c>
      <c r="V78" s="141">
        <f>N78*95%</f>
        <v>0</v>
      </c>
    </row>
    <row r="79" spans="6:22" ht="18" hidden="1" customHeight="1" x14ac:dyDescent="0.15">
      <c r="F79" s="32">
        <f t="shared" si="10"/>
        <v>32</v>
      </c>
      <c r="G79" s="136"/>
      <c r="H79" s="23"/>
      <c r="I79" s="1"/>
      <c r="J79" s="4"/>
      <c r="K79" s="138"/>
      <c r="L79" s="4"/>
      <c r="M79" s="65">
        <f t="shared" si="29"/>
        <v>0</v>
      </c>
      <c r="N79" s="138"/>
      <c r="O79" s="138"/>
      <c r="P79" s="139"/>
      <c r="Q79" s="129">
        <f t="shared" si="30"/>
        <v>0</v>
      </c>
      <c r="R79" s="13">
        <f t="shared" si="31"/>
        <v>0</v>
      </c>
      <c r="S79" s="145">
        <f t="shared" si="32"/>
        <v>0</v>
      </c>
      <c r="T79" s="140" t="e">
        <f t="shared" si="33"/>
        <v>#DIV/0!</v>
      </c>
      <c r="U79" s="140" t="e">
        <f t="shared" si="34"/>
        <v>#DIV/0!</v>
      </c>
      <c r="V79" s="141">
        <f>N79*93%</f>
        <v>0</v>
      </c>
    </row>
    <row r="80" spans="6:22" ht="18" hidden="1" customHeight="1" x14ac:dyDescent="0.15">
      <c r="F80" s="32">
        <f t="shared" si="10"/>
        <v>33</v>
      </c>
      <c r="G80" s="136"/>
      <c r="H80" s="23"/>
      <c r="I80" s="1"/>
      <c r="J80" s="4"/>
      <c r="K80" s="138"/>
      <c r="L80" s="4"/>
      <c r="M80" s="65">
        <f t="shared" si="29"/>
        <v>0</v>
      </c>
      <c r="N80" s="138"/>
      <c r="O80" s="138"/>
      <c r="P80" s="139"/>
      <c r="Q80" s="129">
        <f t="shared" si="30"/>
        <v>0</v>
      </c>
      <c r="R80" s="13">
        <f t="shared" si="31"/>
        <v>0</v>
      </c>
      <c r="S80" s="145">
        <f t="shared" si="32"/>
        <v>0</v>
      </c>
      <c r="T80" s="140" t="e">
        <f t="shared" si="33"/>
        <v>#DIV/0!</v>
      </c>
      <c r="U80" s="140" t="e">
        <f t="shared" si="34"/>
        <v>#DIV/0!</v>
      </c>
      <c r="V80" s="141">
        <f t="shared" ref="V80:V84" si="37">K80*90%</f>
        <v>0</v>
      </c>
    </row>
    <row r="81" spans="6:22" ht="18" hidden="1" customHeight="1" x14ac:dyDescent="0.15">
      <c r="F81" s="32">
        <f t="shared" si="10"/>
        <v>34</v>
      </c>
      <c r="G81" s="136"/>
      <c r="H81" s="23"/>
      <c r="I81" s="1"/>
      <c r="J81" s="4"/>
      <c r="K81" s="138"/>
      <c r="L81" s="4"/>
      <c r="M81" s="65">
        <f t="shared" si="29"/>
        <v>0</v>
      </c>
      <c r="N81" s="138"/>
      <c r="O81" s="138"/>
      <c r="P81" s="139"/>
      <c r="Q81" s="129">
        <f t="shared" si="30"/>
        <v>0</v>
      </c>
      <c r="R81" s="13">
        <f t="shared" si="31"/>
        <v>0</v>
      </c>
      <c r="S81" s="145">
        <f t="shared" si="32"/>
        <v>0</v>
      </c>
      <c r="T81" s="140" t="e">
        <f t="shared" si="33"/>
        <v>#DIV/0!</v>
      </c>
      <c r="U81" s="140" t="e">
        <f t="shared" si="34"/>
        <v>#DIV/0!</v>
      </c>
      <c r="V81" s="141">
        <f t="shared" si="37"/>
        <v>0</v>
      </c>
    </row>
    <row r="82" spans="6:22" ht="18" hidden="1" customHeight="1" x14ac:dyDescent="0.15">
      <c r="F82" s="32">
        <f t="shared" si="10"/>
        <v>35</v>
      </c>
      <c r="G82" s="136"/>
      <c r="H82" s="23"/>
      <c r="I82" s="1"/>
      <c r="J82" s="4"/>
      <c r="K82" s="138"/>
      <c r="L82" s="4"/>
      <c r="M82" s="65">
        <f t="shared" ref="M82:M83" si="38">SUM(K82*L82)</f>
        <v>0</v>
      </c>
      <c r="N82" s="138"/>
      <c r="O82" s="138"/>
      <c r="P82" s="139"/>
      <c r="Q82" s="129">
        <f t="shared" si="30"/>
        <v>0</v>
      </c>
      <c r="R82" s="13">
        <f t="shared" si="31"/>
        <v>0</v>
      </c>
      <c r="S82" s="145">
        <f t="shared" si="32"/>
        <v>0</v>
      </c>
      <c r="T82" s="140" t="e">
        <f t="shared" si="33"/>
        <v>#DIV/0!</v>
      </c>
      <c r="U82" s="140" t="e">
        <f t="shared" si="34"/>
        <v>#DIV/0!</v>
      </c>
      <c r="V82" s="141">
        <f t="shared" si="37"/>
        <v>0</v>
      </c>
    </row>
    <row r="83" spans="6:22" ht="18" hidden="1" customHeight="1" x14ac:dyDescent="0.15">
      <c r="F83" s="32">
        <f t="shared" si="10"/>
        <v>36</v>
      </c>
      <c r="G83" s="136"/>
      <c r="H83" s="23"/>
      <c r="I83" s="1"/>
      <c r="J83" s="4"/>
      <c r="K83" s="138"/>
      <c r="L83" s="4"/>
      <c r="M83" s="65">
        <f t="shared" si="38"/>
        <v>0</v>
      </c>
      <c r="N83" s="138"/>
      <c r="O83" s="138"/>
      <c r="P83" s="139"/>
      <c r="Q83" s="129">
        <f t="shared" si="30"/>
        <v>0</v>
      </c>
      <c r="R83" s="13">
        <f t="shared" si="31"/>
        <v>0</v>
      </c>
      <c r="S83" s="145">
        <f t="shared" si="32"/>
        <v>0</v>
      </c>
      <c r="T83" s="140" t="e">
        <f t="shared" si="33"/>
        <v>#DIV/0!</v>
      </c>
      <c r="U83" s="140" t="e">
        <f t="shared" si="34"/>
        <v>#DIV/0!</v>
      </c>
      <c r="V83" s="141">
        <f t="shared" si="37"/>
        <v>0</v>
      </c>
    </row>
    <row r="84" spans="6:22" ht="18" hidden="1" customHeight="1" x14ac:dyDescent="0.15">
      <c r="F84" s="32">
        <f t="shared" si="10"/>
        <v>37</v>
      </c>
      <c r="G84" s="136"/>
      <c r="H84" s="23"/>
      <c r="I84" s="1"/>
      <c r="J84" s="4"/>
      <c r="K84" s="138"/>
      <c r="L84" s="4"/>
      <c r="M84" s="65">
        <f t="shared" ref="M84:M85" si="39">SUM(K84*L84)</f>
        <v>0</v>
      </c>
      <c r="N84" s="138"/>
      <c r="O84" s="138"/>
      <c r="P84" s="139"/>
      <c r="Q84" s="129">
        <f t="shared" si="30"/>
        <v>0</v>
      </c>
      <c r="R84" s="13">
        <f t="shared" si="31"/>
        <v>0</v>
      </c>
      <c r="S84" s="145">
        <f t="shared" si="32"/>
        <v>0</v>
      </c>
      <c r="T84" s="140" t="e">
        <f t="shared" si="33"/>
        <v>#DIV/0!</v>
      </c>
      <c r="U84" s="140" t="e">
        <f t="shared" si="34"/>
        <v>#DIV/0!</v>
      </c>
      <c r="V84" s="141">
        <f t="shared" si="37"/>
        <v>0</v>
      </c>
    </row>
    <row r="85" spans="6:22" ht="18" hidden="1" customHeight="1" x14ac:dyDescent="0.15">
      <c r="F85" s="32">
        <f t="shared" si="10"/>
        <v>38</v>
      </c>
      <c r="G85" s="136"/>
      <c r="H85" s="23"/>
      <c r="I85" s="1"/>
      <c r="J85" s="4"/>
      <c r="K85" s="138"/>
      <c r="L85" s="4"/>
      <c r="M85" s="65">
        <f t="shared" si="39"/>
        <v>0</v>
      </c>
      <c r="N85" s="138"/>
      <c r="O85" s="138"/>
      <c r="P85" s="139"/>
      <c r="Q85" s="129">
        <f t="shared" si="30"/>
        <v>0</v>
      </c>
      <c r="R85" s="13">
        <f t="shared" si="31"/>
        <v>0</v>
      </c>
      <c r="S85" s="145">
        <f t="shared" si="32"/>
        <v>0</v>
      </c>
      <c r="T85" s="140" t="e">
        <f t="shared" si="33"/>
        <v>#DIV/0!</v>
      </c>
      <c r="U85" s="140" t="e">
        <f t="shared" si="34"/>
        <v>#DIV/0!</v>
      </c>
      <c r="V85" s="141">
        <f>K85*90%</f>
        <v>0</v>
      </c>
    </row>
    <row r="86" spans="6:22" ht="18" hidden="1" customHeight="1" x14ac:dyDescent="0.15">
      <c r="F86" s="32">
        <f t="shared" si="10"/>
        <v>39</v>
      </c>
      <c r="G86" s="136"/>
      <c r="H86" s="23"/>
      <c r="I86" s="1"/>
      <c r="J86" s="4"/>
      <c r="K86" s="138"/>
      <c r="L86" s="4"/>
      <c r="M86" s="65">
        <f t="shared" ref="M86:M88" si="40">SUM(K86*L86)</f>
        <v>0</v>
      </c>
      <c r="N86" s="138"/>
      <c r="O86" s="138"/>
      <c r="P86" s="139"/>
      <c r="Q86" s="129">
        <f t="shared" ref="Q86:Q88" si="41">L86</f>
        <v>0</v>
      </c>
      <c r="R86" s="13">
        <f t="shared" ref="R86:R88" si="42">P86*Q86</f>
        <v>0</v>
      </c>
      <c r="S86" s="145">
        <f t="shared" ref="S86:S87" si="43">R86-M86</f>
        <v>0</v>
      </c>
      <c r="T86" s="140" t="e">
        <f t="shared" ref="T86:T88" si="44">(P86-K86)/K86</f>
        <v>#DIV/0!</v>
      </c>
      <c r="U86" s="140" t="e">
        <f t="shared" ref="U86:U88" si="45">(N86-K86)/K86</f>
        <v>#DIV/0!</v>
      </c>
      <c r="V86" s="141">
        <f>N86*93%</f>
        <v>0</v>
      </c>
    </row>
    <row r="87" spans="6:22" ht="18" hidden="1" customHeight="1" x14ac:dyDescent="0.15">
      <c r="F87" s="32">
        <f t="shared" si="10"/>
        <v>40</v>
      </c>
      <c r="G87" s="136"/>
      <c r="H87" s="23"/>
      <c r="I87" s="1"/>
      <c r="J87" s="4"/>
      <c r="K87" s="138"/>
      <c r="L87" s="4"/>
      <c r="M87" s="65">
        <f t="shared" si="40"/>
        <v>0</v>
      </c>
      <c r="N87" s="138"/>
      <c r="O87" s="138"/>
      <c r="P87" s="139"/>
      <c r="Q87" s="129">
        <f t="shared" si="41"/>
        <v>0</v>
      </c>
      <c r="R87" s="13">
        <f t="shared" si="42"/>
        <v>0</v>
      </c>
      <c r="S87" s="145">
        <f t="shared" si="43"/>
        <v>0</v>
      </c>
      <c r="T87" s="140" t="e">
        <f t="shared" si="44"/>
        <v>#DIV/0!</v>
      </c>
      <c r="U87" s="140" t="e">
        <f t="shared" si="45"/>
        <v>#DIV/0!</v>
      </c>
      <c r="V87" s="141">
        <f>N87*95%</f>
        <v>0</v>
      </c>
    </row>
    <row r="88" spans="6:22" ht="18" hidden="1" customHeight="1" x14ac:dyDescent="0.15">
      <c r="F88" s="32">
        <f t="shared" si="10"/>
        <v>41</v>
      </c>
      <c r="G88" s="136"/>
      <c r="H88" s="23"/>
      <c r="I88" s="1"/>
      <c r="J88" s="4"/>
      <c r="K88" s="138"/>
      <c r="L88" s="4"/>
      <c r="M88" s="65">
        <f t="shared" si="40"/>
        <v>0</v>
      </c>
      <c r="N88" s="138"/>
      <c r="O88" s="138"/>
      <c r="P88" s="139"/>
      <c r="Q88" s="129">
        <f t="shared" si="41"/>
        <v>0</v>
      </c>
      <c r="R88" s="13">
        <f t="shared" si="42"/>
        <v>0</v>
      </c>
      <c r="S88" s="145">
        <f>R88-M88</f>
        <v>0</v>
      </c>
      <c r="T88" s="140" t="e">
        <f t="shared" si="44"/>
        <v>#DIV/0!</v>
      </c>
      <c r="U88" s="140" t="e">
        <f t="shared" si="45"/>
        <v>#DIV/0!</v>
      </c>
      <c r="V88" s="141">
        <f>N88*95%</f>
        <v>0</v>
      </c>
    </row>
    <row r="89" spans="6:22" ht="18" hidden="1" customHeight="1" x14ac:dyDescent="0.15">
      <c r="F89" s="32">
        <f t="shared" si="10"/>
        <v>42</v>
      </c>
      <c r="G89" s="136"/>
      <c r="H89" s="23"/>
      <c r="I89" s="1"/>
      <c r="J89" s="4"/>
      <c r="K89" s="138"/>
      <c r="L89" s="4"/>
      <c r="M89" s="65">
        <f>SUM(K89*L89)</f>
        <v>0</v>
      </c>
      <c r="N89" s="138"/>
      <c r="O89" s="138"/>
      <c r="P89" s="139"/>
      <c r="Q89" s="129">
        <f>L89</f>
        <v>0</v>
      </c>
      <c r="R89" s="13">
        <f>P89*Q89</f>
        <v>0</v>
      </c>
      <c r="S89" s="145">
        <f>R89-M89</f>
        <v>0</v>
      </c>
      <c r="T89" s="140" t="e">
        <f>(P89-K89)/K89</f>
        <v>#DIV/0!</v>
      </c>
      <c r="U89" s="140" t="e">
        <f>(N89-K89)/K89</f>
        <v>#DIV/0!</v>
      </c>
      <c r="V89" s="141">
        <f>N89*95%</f>
        <v>0</v>
      </c>
    </row>
    <row r="90" spans="6:22" ht="18" hidden="1" customHeight="1" x14ac:dyDescent="0.15">
      <c r="F90" s="32">
        <f t="shared" si="10"/>
        <v>43</v>
      </c>
      <c r="G90" s="136"/>
      <c r="H90" s="23"/>
      <c r="I90" s="1"/>
      <c r="J90" s="4"/>
      <c r="K90" s="138"/>
      <c r="L90" s="4"/>
      <c r="M90" s="65">
        <f>SUM(K90*L90)</f>
        <v>0</v>
      </c>
      <c r="N90" s="138"/>
      <c r="O90" s="138"/>
      <c r="P90" s="139"/>
      <c r="Q90" s="129">
        <f>L90</f>
        <v>0</v>
      </c>
      <c r="R90" s="13">
        <f>P90*Q90</f>
        <v>0</v>
      </c>
      <c r="S90" s="145">
        <f t="shared" ref="S90:S99" si="46">R90-M90</f>
        <v>0</v>
      </c>
      <c r="T90" s="140" t="e">
        <f>(P90-K90)/K90</f>
        <v>#DIV/0!</v>
      </c>
      <c r="U90" s="140" t="e">
        <f>(N90-K90)/K90</f>
        <v>#DIV/0!</v>
      </c>
      <c r="V90" s="141">
        <f>N90*93%</f>
        <v>0</v>
      </c>
    </row>
    <row r="91" spans="6:22" ht="18" hidden="1" customHeight="1" x14ac:dyDescent="0.15">
      <c r="F91" s="32">
        <f t="shared" si="10"/>
        <v>44</v>
      </c>
      <c r="G91" s="136"/>
      <c r="H91" s="23"/>
      <c r="I91" s="1"/>
      <c r="J91" s="4"/>
      <c r="K91" s="138"/>
      <c r="L91" s="4"/>
      <c r="M91" s="65">
        <f>SUM(K91*L91)</f>
        <v>0</v>
      </c>
      <c r="N91" s="138"/>
      <c r="O91" s="138"/>
      <c r="P91" s="139"/>
      <c r="Q91" s="129">
        <f>L91</f>
        <v>0</v>
      </c>
      <c r="R91" s="13">
        <f>P91*Q91</f>
        <v>0</v>
      </c>
      <c r="S91" s="145">
        <f t="shared" si="46"/>
        <v>0</v>
      </c>
      <c r="T91" s="140" t="e">
        <f>(P91-K91)/K91</f>
        <v>#DIV/0!</v>
      </c>
      <c r="U91" s="140" t="e">
        <f>(N91-K91)/K91</f>
        <v>#DIV/0!</v>
      </c>
      <c r="V91" s="141">
        <f>K91*90%</f>
        <v>0</v>
      </c>
    </row>
    <row r="92" spans="6:22" ht="18" hidden="1" customHeight="1" x14ac:dyDescent="0.15">
      <c r="F92" s="32">
        <f t="shared" si="10"/>
        <v>45</v>
      </c>
      <c r="G92" s="136"/>
      <c r="H92" s="23"/>
      <c r="I92" s="1"/>
      <c r="J92" s="4"/>
      <c r="K92" s="138"/>
      <c r="L92" s="4"/>
      <c r="M92" s="65">
        <f t="shared" ref="M92:M108" si="47">SUM(K92*L92)</f>
        <v>0</v>
      </c>
      <c r="N92" s="138"/>
      <c r="O92" s="138"/>
      <c r="P92" s="139"/>
      <c r="Q92" s="129">
        <f t="shared" ref="Q92:Q138" si="48">L92</f>
        <v>0</v>
      </c>
      <c r="R92" s="13">
        <f t="shared" ref="R92:R138" si="49">P92*Q92</f>
        <v>0</v>
      </c>
      <c r="S92" s="145">
        <f t="shared" si="46"/>
        <v>0</v>
      </c>
      <c r="T92" s="140" t="e">
        <f t="shared" ref="T92:T138" si="50">(P92-K92)/K92</f>
        <v>#DIV/0!</v>
      </c>
      <c r="U92" s="140" t="e">
        <f t="shared" ref="U92:U138" si="51">(N92-K92)/K92</f>
        <v>#DIV/0!</v>
      </c>
      <c r="V92" s="141">
        <f t="shared" ref="V92" si="52">N92*93%</f>
        <v>0</v>
      </c>
    </row>
    <row r="93" spans="6:22" ht="18" hidden="1" customHeight="1" x14ac:dyDescent="0.15">
      <c r="F93" s="32">
        <f t="shared" si="10"/>
        <v>46</v>
      </c>
      <c r="G93" s="136"/>
      <c r="H93" s="23"/>
      <c r="I93" s="1"/>
      <c r="J93" s="4"/>
      <c r="K93" s="138"/>
      <c r="L93" s="4"/>
      <c r="M93" s="65">
        <f t="shared" si="47"/>
        <v>0</v>
      </c>
      <c r="N93" s="138"/>
      <c r="O93" s="138"/>
      <c r="P93" s="139"/>
      <c r="Q93" s="129">
        <f t="shared" si="48"/>
        <v>0</v>
      </c>
      <c r="R93" s="13">
        <f t="shared" si="49"/>
        <v>0</v>
      </c>
      <c r="S93" s="145">
        <f t="shared" si="46"/>
        <v>0</v>
      </c>
      <c r="T93" s="140" t="e">
        <f t="shared" si="50"/>
        <v>#DIV/0!</v>
      </c>
      <c r="U93" s="140" t="e">
        <f t="shared" si="51"/>
        <v>#DIV/0!</v>
      </c>
      <c r="V93" s="141">
        <f t="shared" ref="V93:V94" si="53">K93*90%</f>
        <v>0</v>
      </c>
    </row>
    <row r="94" spans="6:22" ht="18" hidden="1" customHeight="1" x14ac:dyDescent="0.15">
      <c r="F94" s="32">
        <f t="shared" si="10"/>
        <v>47</v>
      </c>
      <c r="G94" s="136"/>
      <c r="H94" s="23"/>
      <c r="I94" s="1"/>
      <c r="J94" s="4"/>
      <c r="K94" s="138"/>
      <c r="L94" s="4"/>
      <c r="M94" s="65">
        <f t="shared" si="47"/>
        <v>0</v>
      </c>
      <c r="N94" s="138"/>
      <c r="O94" s="138"/>
      <c r="P94" s="139"/>
      <c r="Q94" s="129">
        <f t="shared" si="48"/>
        <v>0</v>
      </c>
      <c r="R94" s="13">
        <f t="shared" si="49"/>
        <v>0</v>
      </c>
      <c r="S94" s="145">
        <f t="shared" si="46"/>
        <v>0</v>
      </c>
      <c r="T94" s="140" t="e">
        <f t="shared" si="50"/>
        <v>#DIV/0!</v>
      </c>
      <c r="U94" s="140" t="e">
        <f t="shared" si="51"/>
        <v>#DIV/0!</v>
      </c>
      <c r="V94" s="141">
        <f t="shared" si="53"/>
        <v>0</v>
      </c>
    </row>
    <row r="95" spans="6:22" ht="18" hidden="1" customHeight="1" x14ac:dyDescent="0.15">
      <c r="F95" s="32">
        <f t="shared" si="10"/>
        <v>48</v>
      </c>
      <c r="G95" s="136"/>
      <c r="H95" s="23"/>
      <c r="I95" s="1"/>
      <c r="J95" s="4"/>
      <c r="K95" s="138"/>
      <c r="L95" s="4"/>
      <c r="M95" s="65">
        <f t="shared" si="47"/>
        <v>0</v>
      </c>
      <c r="N95" s="138"/>
      <c r="O95" s="138"/>
      <c r="P95" s="139"/>
      <c r="Q95" s="129">
        <f t="shared" si="48"/>
        <v>0</v>
      </c>
      <c r="R95" s="13">
        <f t="shared" si="49"/>
        <v>0</v>
      </c>
      <c r="S95" s="145">
        <f t="shared" si="46"/>
        <v>0</v>
      </c>
      <c r="T95" s="140" t="e">
        <f t="shared" si="50"/>
        <v>#DIV/0!</v>
      </c>
      <c r="U95" s="140" t="e">
        <f t="shared" si="51"/>
        <v>#DIV/0!</v>
      </c>
      <c r="V95" s="141">
        <f>N95*95%</f>
        <v>0</v>
      </c>
    </row>
    <row r="96" spans="6:22" ht="18" hidden="1" customHeight="1" x14ac:dyDescent="0.15">
      <c r="F96" s="32">
        <f t="shared" si="10"/>
        <v>49</v>
      </c>
      <c r="G96" s="136"/>
      <c r="H96" s="23"/>
      <c r="I96" s="1"/>
      <c r="J96" s="4"/>
      <c r="K96" s="138"/>
      <c r="L96" s="4"/>
      <c r="M96" s="65">
        <f t="shared" si="47"/>
        <v>0</v>
      </c>
      <c r="N96" s="138"/>
      <c r="O96" s="138"/>
      <c r="P96" s="139"/>
      <c r="Q96" s="129">
        <f t="shared" si="48"/>
        <v>0</v>
      </c>
      <c r="R96" s="13">
        <f t="shared" si="49"/>
        <v>0</v>
      </c>
      <c r="S96" s="145">
        <f t="shared" si="46"/>
        <v>0</v>
      </c>
      <c r="T96" s="140" t="e">
        <f t="shared" si="50"/>
        <v>#DIV/0!</v>
      </c>
      <c r="U96" s="140" t="e">
        <f t="shared" si="51"/>
        <v>#DIV/0!</v>
      </c>
      <c r="V96" s="141">
        <f>N96*95%</f>
        <v>0</v>
      </c>
    </row>
    <row r="97" spans="6:22" ht="18" hidden="1" customHeight="1" x14ac:dyDescent="0.15">
      <c r="F97" s="32">
        <f t="shared" si="10"/>
        <v>50</v>
      </c>
      <c r="G97" s="136"/>
      <c r="H97" s="23"/>
      <c r="I97" s="1"/>
      <c r="J97" s="4"/>
      <c r="K97" s="138"/>
      <c r="L97" s="4"/>
      <c r="M97" s="65">
        <f t="shared" si="47"/>
        <v>0</v>
      </c>
      <c r="N97" s="138"/>
      <c r="O97" s="138"/>
      <c r="P97" s="139"/>
      <c r="Q97" s="129">
        <f t="shared" si="48"/>
        <v>0</v>
      </c>
      <c r="R97" s="13">
        <f t="shared" si="49"/>
        <v>0</v>
      </c>
      <c r="S97" s="145">
        <f t="shared" si="46"/>
        <v>0</v>
      </c>
      <c r="T97" s="140" t="e">
        <f t="shared" si="50"/>
        <v>#DIV/0!</v>
      </c>
      <c r="U97" s="140" t="e">
        <f t="shared" si="51"/>
        <v>#DIV/0!</v>
      </c>
      <c r="V97" s="141">
        <f>N97*95%</f>
        <v>0</v>
      </c>
    </row>
    <row r="98" spans="6:22" ht="18" hidden="1" customHeight="1" x14ac:dyDescent="0.15">
      <c r="F98" s="32">
        <f t="shared" si="10"/>
        <v>51</v>
      </c>
      <c r="G98" s="136"/>
      <c r="H98" s="23"/>
      <c r="I98" s="1"/>
      <c r="J98" s="4"/>
      <c r="K98" s="138"/>
      <c r="L98" s="4"/>
      <c r="M98" s="65">
        <f t="shared" si="47"/>
        <v>0</v>
      </c>
      <c r="N98" s="138"/>
      <c r="O98" s="138"/>
      <c r="P98" s="139"/>
      <c r="Q98" s="129">
        <f t="shared" si="48"/>
        <v>0</v>
      </c>
      <c r="R98" s="13">
        <f t="shared" si="49"/>
        <v>0</v>
      </c>
      <c r="S98" s="145">
        <f t="shared" si="46"/>
        <v>0</v>
      </c>
      <c r="T98" s="140" t="e">
        <f t="shared" si="50"/>
        <v>#DIV/0!</v>
      </c>
      <c r="U98" s="140" t="e">
        <f t="shared" si="51"/>
        <v>#DIV/0!</v>
      </c>
      <c r="V98" s="141">
        <f t="shared" ref="V98" si="54">K98*90%</f>
        <v>0</v>
      </c>
    </row>
    <row r="99" spans="6:22" ht="18" hidden="1" customHeight="1" x14ac:dyDescent="0.15">
      <c r="F99" s="32">
        <f t="shared" si="10"/>
        <v>52</v>
      </c>
      <c r="G99" s="136"/>
      <c r="H99" s="23"/>
      <c r="I99" s="1"/>
      <c r="J99" s="4"/>
      <c r="K99" s="138"/>
      <c r="L99" s="4"/>
      <c r="M99" s="65">
        <f t="shared" si="47"/>
        <v>0</v>
      </c>
      <c r="N99" s="138"/>
      <c r="O99" s="138"/>
      <c r="P99" s="139"/>
      <c r="Q99" s="129">
        <f t="shared" si="48"/>
        <v>0</v>
      </c>
      <c r="R99" s="13">
        <f t="shared" si="49"/>
        <v>0</v>
      </c>
      <c r="S99" s="145">
        <f t="shared" si="46"/>
        <v>0</v>
      </c>
      <c r="T99" s="140" t="e">
        <f t="shared" si="50"/>
        <v>#DIV/0!</v>
      </c>
      <c r="U99" s="140" t="e">
        <f t="shared" si="51"/>
        <v>#DIV/0!</v>
      </c>
      <c r="V99" s="141">
        <f t="shared" ref="V99" si="55">N99*93%</f>
        <v>0</v>
      </c>
    </row>
    <row r="100" spans="6:22" ht="18" hidden="1" customHeight="1" x14ac:dyDescent="0.15">
      <c r="F100" s="32">
        <f t="shared" si="10"/>
        <v>53</v>
      </c>
      <c r="G100" s="136"/>
      <c r="H100" s="23"/>
      <c r="I100" s="1"/>
      <c r="J100" s="4"/>
      <c r="K100" s="138"/>
      <c r="L100" s="4"/>
      <c r="M100" s="65">
        <f t="shared" si="47"/>
        <v>0</v>
      </c>
      <c r="N100" s="138"/>
      <c r="O100" s="138"/>
      <c r="P100" s="139"/>
      <c r="Q100" s="129">
        <f t="shared" si="48"/>
        <v>0</v>
      </c>
      <c r="R100" s="13">
        <f t="shared" si="49"/>
        <v>0</v>
      </c>
      <c r="S100" s="145">
        <f t="shared" ref="S100:S111" si="56">R100-M100</f>
        <v>0</v>
      </c>
      <c r="T100" s="140" t="e">
        <f t="shared" si="50"/>
        <v>#DIV/0!</v>
      </c>
      <c r="U100" s="140" t="e">
        <f t="shared" si="51"/>
        <v>#DIV/0!</v>
      </c>
      <c r="V100" s="141">
        <f>N100*93%</f>
        <v>0</v>
      </c>
    </row>
    <row r="101" spans="6:22" ht="18" hidden="1" customHeight="1" x14ac:dyDescent="0.15">
      <c r="F101" s="32">
        <f t="shared" si="10"/>
        <v>54</v>
      </c>
      <c r="G101" s="136"/>
      <c r="H101" s="23"/>
      <c r="I101" s="1"/>
      <c r="J101" s="4"/>
      <c r="K101" s="138"/>
      <c r="L101" s="4"/>
      <c r="M101" s="65">
        <f t="shared" si="47"/>
        <v>0</v>
      </c>
      <c r="N101" s="138"/>
      <c r="O101" s="138"/>
      <c r="P101" s="139"/>
      <c r="Q101" s="129">
        <f t="shared" si="48"/>
        <v>0</v>
      </c>
      <c r="R101" s="13">
        <f t="shared" si="49"/>
        <v>0</v>
      </c>
      <c r="S101" s="145">
        <f t="shared" si="56"/>
        <v>0</v>
      </c>
      <c r="T101" s="140" t="e">
        <f t="shared" si="50"/>
        <v>#DIV/0!</v>
      </c>
      <c r="U101" s="140" t="e">
        <f t="shared" si="51"/>
        <v>#DIV/0!</v>
      </c>
      <c r="V101" s="141">
        <f>N101*93%</f>
        <v>0</v>
      </c>
    </row>
    <row r="102" spans="6:22" ht="18" hidden="1" customHeight="1" x14ac:dyDescent="0.15">
      <c r="F102" s="32">
        <f t="shared" si="10"/>
        <v>55</v>
      </c>
      <c r="G102" s="136"/>
      <c r="H102" s="23"/>
      <c r="I102" s="1"/>
      <c r="J102" s="4"/>
      <c r="K102" s="138"/>
      <c r="L102" s="4"/>
      <c r="M102" s="65">
        <f t="shared" si="47"/>
        <v>0</v>
      </c>
      <c r="N102" s="138"/>
      <c r="O102" s="138"/>
      <c r="P102" s="139"/>
      <c r="Q102" s="129">
        <f t="shared" si="48"/>
        <v>0</v>
      </c>
      <c r="R102" s="13">
        <f t="shared" si="49"/>
        <v>0</v>
      </c>
      <c r="S102" s="145">
        <f t="shared" si="56"/>
        <v>0</v>
      </c>
      <c r="T102" s="140" t="e">
        <f t="shared" si="50"/>
        <v>#DIV/0!</v>
      </c>
      <c r="U102" s="140" t="e">
        <f t="shared" si="51"/>
        <v>#DIV/0!</v>
      </c>
      <c r="V102" s="141">
        <f t="shared" ref="V102:V103" si="57">K102*90%</f>
        <v>0</v>
      </c>
    </row>
    <row r="103" spans="6:22" ht="18" hidden="1" customHeight="1" x14ac:dyDescent="0.15">
      <c r="F103" s="32">
        <f t="shared" si="10"/>
        <v>56</v>
      </c>
      <c r="G103" s="136"/>
      <c r="H103" s="23"/>
      <c r="I103" s="1"/>
      <c r="J103" s="4"/>
      <c r="K103" s="138"/>
      <c r="L103" s="4"/>
      <c r="M103" s="65">
        <f t="shared" si="47"/>
        <v>0</v>
      </c>
      <c r="N103" s="138"/>
      <c r="O103" s="138"/>
      <c r="P103" s="139"/>
      <c r="Q103" s="129">
        <f t="shared" si="48"/>
        <v>0</v>
      </c>
      <c r="R103" s="13">
        <f t="shared" si="49"/>
        <v>0</v>
      </c>
      <c r="S103" s="145">
        <f t="shared" si="56"/>
        <v>0</v>
      </c>
      <c r="T103" s="140" t="e">
        <f t="shared" si="50"/>
        <v>#DIV/0!</v>
      </c>
      <c r="U103" s="140" t="e">
        <f t="shared" si="51"/>
        <v>#DIV/0!</v>
      </c>
      <c r="V103" s="141">
        <f t="shared" si="57"/>
        <v>0</v>
      </c>
    </row>
    <row r="104" spans="6:22" ht="18" hidden="1" customHeight="1" x14ac:dyDescent="0.15">
      <c r="F104" s="32">
        <f t="shared" si="10"/>
        <v>57</v>
      </c>
      <c r="G104" s="136"/>
      <c r="H104" s="23"/>
      <c r="I104" s="1"/>
      <c r="J104" s="4"/>
      <c r="K104" s="138"/>
      <c r="L104" s="4"/>
      <c r="M104" s="65">
        <f t="shared" si="47"/>
        <v>0</v>
      </c>
      <c r="N104" s="138"/>
      <c r="O104" s="138"/>
      <c r="P104" s="139"/>
      <c r="Q104" s="129">
        <f t="shared" si="48"/>
        <v>0</v>
      </c>
      <c r="R104" s="13">
        <f t="shared" si="49"/>
        <v>0</v>
      </c>
      <c r="S104" s="145">
        <f t="shared" si="56"/>
        <v>0</v>
      </c>
      <c r="T104" s="140" t="e">
        <f t="shared" si="50"/>
        <v>#DIV/0!</v>
      </c>
      <c r="U104" s="140" t="e">
        <f t="shared" si="51"/>
        <v>#DIV/0!</v>
      </c>
      <c r="V104" s="141">
        <f>N104*93%</f>
        <v>0</v>
      </c>
    </row>
    <row r="105" spans="6:22" ht="18" hidden="1" customHeight="1" x14ac:dyDescent="0.15">
      <c r="F105" s="32">
        <f t="shared" si="10"/>
        <v>58</v>
      </c>
      <c r="G105" s="136"/>
      <c r="H105" s="23"/>
      <c r="I105" s="1"/>
      <c r="J105" s="4"/>
      <c r="K105" s="138"/>
      <c r="L105" s="4"/>
      <c r="M105" s="65">
        <f t="shared" si="47"/>
        <v>0</v>
      </c>
      <c r="N105" s="138"/>
      <c r="O105" s="138"/>
      <c r="P105" s="139"/>
      <c r="Q105" s="129">
        <f t="shared" si="48"/>
        <v>0</v>
      </c>
      <c r="R105" s="13">
        <f t="shared" si="49"/>
        <v>0</v>
      </c>
      <c r="S105" s="145">
        <f t="shared" si="56"/>
        <v>0</v>
      </c>
      <c r="T105" s="140" t="e">
        <f t="shared" si="50"/>
        <v>#DIV/0!</v>
      </c>
      <c r="U105" s="140" t="e">
        <f t="shared" si="51"/>
        <v>#DIV/0!</v>
      </c>
      <c r="V105" s="141">
        <f t="shared" ref="V105:V108" si="58">K105*90%</f>
        <v>0</v>
      </c>
    </row>
    <row r="106" spans="6:22" ht="18" hidden="1" customHeight="1" x14ac:dyDescent="0.15">
      <c r="F106" s="32">
        <f t="shared" si="10"/>
        <v>59</v>
      </c>
      <c r="G106" s="136"/>
      <c r="H106" s="23"/>
      <c r="I106" s="1"/>
      <c r="J106" s="4"/>
      <c r="K106" s="138"/>
      <c r="L106" s="4"/>
      <c r="M106" s="65">
        <f t="shared" si="47"/>
        <v>0</v>
      </c>
      <c r="N106" s="138"/>
      <c r="O106" s="138"/>
      <c r="P106" s="139"/>
      <c r="Q106" s="129">
        <f t="shared" si="48"/>
        <v>0</v>
      </c>
      <c r="R106" s="13">
        <f t="shared" si="49"/>
        <v>0</v>
      </c>
      <c r="S106" s="145">
        <f t="shared" si="56"/>
        <v>0</v>
      </c>
      <c r="T106" s="140" t="e">
        <f t="shared" si="50"/>
        <v>#DIV/0!</v>
      </c>
      <c r="U106" s="140" t="e">
        <f t="shared" si="51"/>
        <v>#DIV/0!</v>
      </c>
      <c r="V106" s="141">
        <f t="shared" si="58"/>
        <v>0</v>
      </c>
    </row>
    <row r="107" spans="6:22" ht="18" hidden="1" customHeight="1" x14ac:dyDescent="0.15">
      <c r="F107" s="32">
        <f t="shared" si="10"/>
        <v>60</v>
      </c>
      <c r="G107" s="136"/>
      <c r="H107" s="23"/>
      <c r="I107" s="1"/>
      <c r="J107" s="4"/>
      <c r="K107" s="138"/>
      <c r="L107" s="4"/>
      <c r="M107" s="65">
        <f t="shared" si="47"/>
        <v>0</v>
      </c>
      <c r="N107" s="138"/>
      <c r="O107" s="138"/>
      <c r="P107" s="139"/>
      <c r="Q107" s="129">
        <f t="shared" si="48"/>
        <v>0</v>
      </c>
      <c r="R107" s="13">
        <f t="shared" si="49"/>
        <v>0</v>
      </c>
      <c r="S107" s="145">
        <f t="shared" si="56"/>
        <v>0</v>
      </c>
      <c r="T107" s="140" t="e">
        <f t="shared" si="50"/>
        <v>#DIV/0!</v>
      </c>
      <c r="U107" s="140" t="e">
        <f t="shared" si="51"/>
        <v>#DIV/0!</v>
      </c>
      <c r="V107" s="141">
        <f t="shared" si="58"/>
        <v>0</v>
      </c>
    </row>
    <row r="108" spans="6:22" ht="18" hidden="1" customHeight="1" x14ac:dyDescent="0.15">
      <c r="F108" s="32">
        <f t="shared" si="10"/>
        <v>61</v>
      </c>
      <c r="G108" s="136"/>
      <c r="H108" s="23"/>
      <c r="I108" s="1"/>
      <c r="J108" s="4"/>
      <c r="K108" s="138"/>
      <c r="L108" s="4"/>
      <c r="M108" s="65">
        <f t="shared" si="47"/>
        <v>0</v>
      </c>
      <c r="N108" s="138"/>
      <c r="O108" s="138"/>
      <c r="P108" s="139"/>
      <c r="Q108" s="129">
        <f t="shared" si="48"/>
        <v>0</v>
      </c>
      <c r="R108" s="13">
        <f t="shared" si="49"/>
        <v>0</v>
      </c>
      <c r="S108" s="145">
        <f t="shared" si="56"/>
        <v>0</v>
      </c>
      <c r="T108" s="140" t="e">
        <f t="shared" si="50"/>
        <v>#DIV/0!</v>
      </c>
      <c r="U108" s="140" t="e">
        <f t="shared" si="51"/>
        <v>#DIV/0!</v>
      </c>
      <c r="V108" s="141">
        <f t="shared" si="58"/>
        <v>0</v>
      </c>
    </row>
    <row r="109" spans="6:22" ht="18" hidden="1" customHeight="1" x14ac:dyDescent="0.15">
      <c r="F109" s="32">
        <f t="shared" si="10"/>
        <v>62</v>
      </c>
      <c r="G109" s="136"/>
      <c r="H109" s="23"/>
      <c r="I109" s="1"/>
      <c r="J109" s="4"/>
      <c r="K109" s="138"/>
      <c r="L109" s="4"/>
      <c r="M109" s="65">
        <f t="shared" ref="M109:M115" si="59">SUM(K109*L109)</f>
        <v>0</v>
      </c>
      <c r="N109" s="138"/>
      <c r="O109" s="138"/>
      <c r="P109" s="139"/>
      <c r="Q109" s="129">
        <f t="shared" si="48"/>
        <v>0</v>
      </c>
      <c r="R109" s="13">
        <f t="shared" si="49"/>
        <v>0</v>
      </c>
      <c r="S109" s="145">
        <f t="shared" si="56"/>
        <v>0</v>
      </c>
      <c r="T109" s="140" t="e">
        <f t="shared" si="50"/>
        <v>#DIV/0!</v>
      </c>
      <c r="U109" s="140" t="e">
        <f t="shared" si="51"/>
        <v>#DIV/0!</v>
      </c>
      <c r="V109" s="141">
        <f>N109*95%</f>
        <v>0</v>
      </c>
    </row>
    <row r="110" spans="6:22" ht="18" hidden="1" customHeight="1" x14ac:dyDescent="0.15">
      <c r="F110" s="32">
        <f t="shared" si="10"/>
        <v>63</v>
      </c>
      <c r="G110" s="136"/>
      <c r="H110" s="23"/>
      <c r="I110" s="1"/>
      <c r="J110" s="4"/>
      <c r="K110" s="138"/>
      <c r="L110" s="4"/>
      <c r="M110" s="65">
        <f t="shared" si="59"/>
        <v>0</v>
      </c>
      <c r="N110" s="138"/>
      <c r="O110" s="138"/>
      <c r="P110" s="139"/>
      <c r="Q110" s="129">
        <f t="shared" si="48"/>
        <v>0</v>
      </c>
      <c r="R110" s="13">
        <f t="shared" si="49"/>
        <v>0</v>
      </c>
      <c r="S110" s="145">
        <f t="shared" si="56"/>
        <v>0</v>
      </c>
      <c r="T110" s="140" t="e">
        <f t="shared" si="50"/>
        <v>#DIV/0!</v>
      </c>
      <c r="U110" s="140" t="e">
        <f t="shared" si="51"/>
        <v>#DIV/0!</v>
      </c>
      <c r="V110" s="141">
        <f>N110*95%</f>
        <v>0</v>
      </c>
    </row>
    <row r="111" spans="6:22" ht="18" hidden="1" customHeight="1" x14ac:dyDescent="0.15">
      <c r="F111" s="32">
        <f t="shared" si="10"/>
        <v>64</v>
      </c>
      <c r="G111" s="136"/>
      <c r="H111" s="23"/>
      <c r="I111" s="1"/>
      <c r="J111" s="4"/>
      <c r="K111" s="138"/>
      <c r="L111" s="4"/>
      <c r="M111" s="65">
        <f t="shared" si="59"/>
        <v>0</v>
      </c>
      <c r="N111" s="138"/>
      <c r="O111" s="138"/>
      <c r="P111" s="139"/>
      <c r="Q111" s="129">
        <f t="shared" si="48"/>
        <v>0</v>
      </c>
      <c r="R111" s="13">
        <f t="shared" si="49"/>
        <v>0</v>
      </c>
      <c r="S111" s="145">
        <f t="shared" si="56"/>
        <v>0</v>
      </c>
      <c r="T111" s="140" t="e">
        <f t="shared" si="50"/>
        <v>#DIV/0!</v>
      </c>
      <c r="U111" s="140" t="e">
        <f t="shared" si="51"/>
        <v>#DIV/0!</v>
      </c>
      <c r="V111" s="141">
        <f t="shared" ref="V111" si="60">K111*90%</f>
        <v>0</v>
      </c>
    </row>
    <row r="112" spans="6:22" ht="18" hidden="1" customHeight="1" x14ac:dyDescent="0.15">
      <c r="F112" s="32">
        <f t="shared" ref="F112:F175" si="61">F111+1</f>
        <v>65</v>
      </c>
      <c r="G112" s="136"/>
      <c r="H112" s="23"/>
      <c r="I112" s="1"/>
      <c r="J112" s="4"/>
      <c r="K112" s="138"/>
      <c r="L112" s="4"/>
      <c r="M112" s="65">
        <f t="shared" si="59"/>
        <v>0</v>
      </c>
      <c r="N112" s="138"/>
      <c r="O112" s="138"/>
      <c r="P112" s="139"/>
      <c r="Q112" s="129">
        <f t="shared" si="48"/>
        <v>0</v>
      </c>
      <c r="R112" s="13">
        <f t="shared" si="49"/>
        <v>0</v>
      </c>
      <c r="S112" s="145">
        <f t="shared" ref="S112:S138" si="62">R112-M112</f>
        <v>0</v>
      </c>
      <c r="T112" s="140" t="e">
        <f t="shared" si="50"/>
        <v>#DIV/0!</v>
      </c>
      <c r="U112" s="140" t="e">
        <f t="shared" si="51"/>
        <v>#DIV/0!</v>
      </c>
      <c r="V112" s="141">
        <f t="shared" ref="V112" si="63">N112*93%</f>
        <v>0</v>
      </c>
    </row>
    <row r="113" spans="6:22" ht="18" hidden="1" customHeight="1" x14ac:dyDescent="0.15">
      <c r="F113" s="32">
        <f t="shared" si="61"/>
        <v>66</v>
      </c>
      <c r="G113" s="136"/>
      <c r="H113" s="23"/>
      <c r="I113" s="1"/>
      <c r="J113" s="4"/>
      <c r="K113" s="138"/>
      <c r="L113" s="4"/>
      <c r="M113" s="65">
        <f t="shared" si="59"/>
        <v>0</v>
      </c>
      <c r="N113" s="138"/>
      <c r="O113" s="138"/>
      <c r="P113" s="139"/>
      <c r="Q113" s="129">
        <f t="shared" si="48"/>
        <v>0</v>
      </c>
      <c r="R113" s="13">
        <f t="shared" si="49"/>
        <v>0</v>
      </c>
      <c r="S113" s="145">
        <f t="shared" si="62"/>
        <v>0</v>
      </c>
      <c r="T113" s="140" t="e">
        <f t="shared" si="50"/>
        <v>#DIV/0!</v>
      </c>
      <c r="U113" s="140" t="e">
        <f t="shared" si="51"/>
        <v>#DIV/0!</v>
      </c>
      <c r="V113" s="141">
        <f>N113*95%</f>
        <v>0</v>
      </c>
    </row>
    <row r="114" spans="6:22" ht="18" hidden="1" customHeight="1" x14ac:dyDescent="0.15">
      <c r="F114" s="32">
        <f t="shared" si="61"/>
        <v>67</v>
      </c>
      <c r="G114" s="136"/>
      <c r="H114" s="23"/>
      <c r="I114" s="1"/>
      <c r="J114" s="4"/>
      <c r="K114" s="138"/>
      <c r="L114" s="4"/>
      <c r="M114" s="65">
        <f t="shared" si="59"/>
        <v>0</v>
      </c>
      <c r="N114" s="138"/>
      <c r="O114" s="138"/>
      <c r="P114" s="139"/>
      <c r="Q114" s="129">
        <f t="shared" si="48"/>
        <v>0</v>
      </c>
      <c r="R114" s="13">
        <f t="shared" si="49"/>
        <v>0</v>
      </c>
      <c r="S114" s="145">
        <f t="shared" si="62"/>
        <v>0</v>
      </c>
      <c r="T114" s="140" t="e">
        <f t="shared" si="50"/>
        <v>#DIV/0!</v>
      </c>
      <c r="U114" s="140" t="e">
        <f t="shared" si="51"/>
        <v>#DIV/0!</v>
      </c>
      <c r="V114" s="141">
        <f>N114*95%</f>
        <v>0</v>
      </c>
    </row>
    <row r="115" spans="6:22" ht="18" hidden="1" customHeight="1" x14ac:dyDescent="0.15">
      <c r="F115" s="32">
        <f t="shared" si="61"/>
        <v>68</v>
      </c>
      <c r="G115" s="136"/>
      <c r="H115" s="23"/>
      <c r="I115" s="1"/>
      <c r="J115" s="4"/>
      <c r="K115" s="138"/>
      <c r="L115" s="4"/>
      <c r="M115" s="65">
        <f t="shared" si="59"/>
        <v>0</v>
      </c>
      <c r="N115" s="138"/>
      <c r="O115" s="138"/>
      <c r="P115" s="139"/>
      <c r="Q115" s="129">
        <f t="shared" si="48"/>
        <v>0</v>
      </c>
      <c r="R115" s="13">
        <f t="shared" si="49"/>
        <v>0</v>
      </c>
      <c r="S115" s="145">
        <f t="shared" si="62"/>
        <v>0</v>
      </c>
      <c r="T115" s="140" t="e">
        <f t="shared" si="50"/>
        <v>#DIV/0!</v>
      </c>
      <c r="U115" s="140" t="e">
        <f t="shared" si="51"/>
        <v>#DIV/0!</v>
      </c>
      <c r="V115" s="141">
        <f t="shared" ref="V115" si="64">K115*90%</f>
        <v>0</v>
      </c>
    </row>
    <row r="116" spans="6:22" ht="18" hidden="1" customHeight="1" x14ac:dyDescent="0.15">
      <c r="F116" s="32">
        <f t="shared" si="61"/>
        <v>69</v>
      </c>
      <c r="G116" s="136"/>
      <c r="H116" s="23"/>
      <c r="I116" s="1"/>
      <c r="J116" s="4"/>
      <c r="K116" s="138"/>
      <c r="L116" s="4"/>
      <c r="M116" s="65">
        <f t="shared" ref="M116:M137" si="65">SUM(K116*L116)</f>
        <v>0</v>
      </c>
      <c r="N116" s="138"/>
      <c r="O116" s="138"/>
      <c r="P116" s="139"/>
      <c r="Q116" s="129">
        <f t="shared" si="48"/>
        <v>0</v>
      </c>
      <c r="R116" s="13">
        <f t="shared" si="49"/>
        <v>0</v>
      </c>
      <c r="S116" s="145">
        <f t="shared" si="62"/>
        <v>0</v>
      </c>
      <c r="T116" s="140" t="e">
        <f t="shared" si="50"/>
        <v>#DIV/0!</v>
      </c>
      <c r="U116" s="140" t="e">
        <f t="shared" si="51"/>
        <v>#DIV/0!</v>
      </c>
      <c r="V116" s="141">
        <f t="shared" ref="V116" si="66">N116*95%</f>
        <v>0</v>
      </c>
    </row>
    <row r="117" spans="6:22" ht="18" hidden="1" customHeight="1" x14ac:dyDescent="0.15">
      <c r="F117" s="32">
        <f t="shared" si="61"/>
        <v>70</v>
      </c>
      <c r="G117" s="136"/>
      <c r="H117" s="23"/>
      <c r="I117" s="1"/>
      <c r="J117" s="4"/>
      <c r="K117" s="138"/>
      <c r="L117" s="4"/>
      <c r="M117" s="65">
        <f t="shared" si="65"/>
        <v>0</v>
      </c>
      <c r="N117" s="138"/>
      <c r="O117" s="138"/>
      <c r="P117" s="139"/>
      <c r="Q117" s="129">
        <f t="shared" si="48"/>
        <v>0</v>
      </c>
      <c r="R117" s="13">
        <f t="shared" si="49"/>
        <v>0</v>
      </c>
      <c r="S117" s="145">
        <f t="shared" si="62"/>
        <v>0</v>
      </c>
      <c r="T117" s="140" t="e">
        <f t="shared" si="50"/>
        <v>#DIV/0!</v>
      </c>
      <c r="U117" s="140" t="e">
        <f t="shared" si="51"/>
        <v>#DIV/0!</v>
      </c>
      <c r="V117" s="141">
        <f t="shared" ref="V117" si="67">N117*93%</f>
        <v>0</v>
      </c>
    </row>
    <row r="118" spans="6:22" ht="18" hidden="1" customHeight="1" x14ac:dyDescent="0.15">
      <c r="F118" s="32">
        <f t="shared" si="61"/>
        <v>71</v>
      </c>
      <c r="G118" s="136"/>
      <c r="H118" s="23"/>
      <c r="I118" s="1"/>
      <c r="J118" s="4"/>
      <c r="K118" s="138"/>
      <c r="L118" s="4"/>
      <c r="M118" s="65">
        <f t="shared" si="65"/>
        <v>0</v>
      </c>
      <c r="N118" s="138"/>
      <c r="O118" s="138"/>
      <c r="P118" s="139"/>
      <c r="Q118" s="129">
        <f t="shared" si="48"/>
        <v>0</v>
      </c>
      <c r="R118" s="13">
        <f t="shared" si="49"/>
        <v>0</v>
      </c>
      <c r="S118" s="145">
        <f t="shared" si="62"/>
        <v>0</v>
      </c>
      <c r="T118" s="140" t="e">
        <f t="shared" si="50"/>
        <v>#DIV/0!</v>
      </c>
      <c r="U118" s="140" t="e">
        <f t="shared" si="51"/>
        <v>#DIV/0!</v>
      </c>
      <c r="V118" s="141">
        <f t="shared" ref="V118" si="68">N118*95%</f>
        <v>0</v>
      </c>
    </row>
    <row r="119" spans="6:22" ht="18" hidden="1" customHeight="1" x14ac:dyDescent="0.15">
      <c r="F119" s="32">
        <f t="shared" si="61"/>
        <v>72</v>
      </c>
      <c r="G119" s="136"/>
      <c r="H119" s="23"/>
      <c r="I119" s="1"/>
      <c r="J119" s="4"/>
      <c r="K119" s="138"/>
      <c r="L119" s="4"/>
      <c r="M119" s="65">
        <f t="shared" si="65"/>
        <v>0</v>
      </c>
      <c r="N119" s="138"/>
      <c r="O119" s="138"/>
      <c r="P119" s="139"/>
      <c r="Q119" s="129">
        <f t="shared" si="48"/>
        <v>0</v>
      </c>
      <c r="R119" s="13">
        <f t="shared" si="49"/>
        <v>0</v>
      </c>
      <c r="S119" s="145">
        <f t="shared" si="62"/>
        <v>0</v>
      </c>
      <c r="T119" s="140" t="e">
        <f t="shared" si="50"/>
        <v>#DIV/0!</v>
      </c>
      <c r="U119" s="140" t="e">
        <f t="shared" si="51"/>
        <v>#DIV/0!</v>
      </c>
      <c r="V119" s="141">
        <f>N119*95%</f>
        <v>0</v>
      </c>
    </row>
    <row r="120" spans="6:22" ht="18" hidden="1" customHeight="1" x14ac:dyDescent="0.15">
      <c r="F120" s="32">
        <f t="shared" si="61"/>
        <v>73</v>
      </c>
      <c r="G120" s="136"/>
      <c r="H120" s="23"/>
      <c r="I120" s="1"/>
      <c r="J120" s="4"/>
      <c r="K120" s="138"/>
      <c r="L120" s="4"/>
      <c r="M120" s="65">
        <f t="shared" si="65"/>
        <v>0</v>
      </c>
      <c r="N120" s="138"/>
      <c r="O120" s="138"/>
      <c r="P120" s="139"/>
      <c r="Q120" s="129">
        <f t="shared" si="48"/>
        <v>0</v>
      </c>
      <c r="R120" s="13">
        <f t="shared" si="49"/>
        <v>0</v>
      </c>
      <c r="S120" s="145">
        <f t="shared" si="62"/>
        <v>0</v>
      </c>
      <c r="T120" s="140" t="e">
        <f t="shared" si="50"/>
        <v>#DIV/0!</v>
      </c>
      <c r="U120" s="140" t="e">
        <f t="shared" si="51"/>
        <v>#DIV/0!</v>
      </c>
      <c r="V120" s="141">
        <f>N120*95%</f>
        <v>0</v>
      </c>
    </row>
    <row r="121" spans="6:22" ht="18" hidden="1" customHeight="1" x14ac:dyDescent="0.15">
      <c r="F121" s="32">
        <f t="shared" si="61"/>
        <v>74</v>
      </c>
      <c r="G121" s="136"/>
      <c r="H121" s="23"/>
      <c r="I121" s="1"/>
      <c r="J121" s="4"/>
      <c r="K121" s="138"/>
      <c r="L121" s="4"/>
      <c r="M121" s="65">
        <f t="shared" si="65"/>
        <v>0</v>
      </c>
      <c r="N121" s="138"/>
      <c r="O121" s="138"/>
      <c r="P121" s="139"/>
      <c r="Q121" s="129">
        <f t="shared" si="48"/>
        <v>0</v>
      </c>
      <c r="R121" s="13">
        <f t="shared" si="49"/>
        <v>0</v>
      </c>
      <c r="S121" s="145">
        <f t="shared" si="62"/>
        <v>0</v>
      </c>
      <c r="T121" s="140" t="e">
        <f t="shared" si="50"/>
        <v>#DIV/0!</v>
      </c>
      <c r="U121" s="140" t="e">
        <f t="shared" si="51"/>
        <v>#DIV/0!</v>
      </c>
      <c r="V121" s="141">
        <f>N121*95%</f>
        <v>0</v>
      </c>
    </row>
    <row r="122" spans="6:22" ht="18" hidden="1" customHeight="1" x14ac:dyDescent="0.15">
      <c r="F122" s="32">
        <f t="shared" si="61"/>
        <v>75</v>
      </c>
      <c r="G122" s="136"/>
      <c r="H122" s="23"/>
      <c r="I122" s="1"/>
      <c r="J122" s="4"/>
      <c r="K122" s="138"/>
      <c r="L122" s="4"/>
      <c r="M122" s="65">
        <f t="shared" si="65"/>
        <v>0</v>
      </c>
      <c r="N122" s="138"/>
      <c r="O122" s="138"/>
      <c r="P122" s="139"/>
      <c r="Q122" s="129">
        <f t="shared" si="48"/>
        <v>0</v>
      </c>
      <c r="R122" s="13">
        <f t="shared" si="49"/>
        <v>0</v>
      </c>
      <c r="S122" s="145">
        <f t="shared" si="62"/>
        <v>0</v>
      </c>
      <c r="T122" s="140" t="e">
        <f t="shared" si="50"/>
        <v>#DIV/0!</v>
      </c>
      <c r="U122" s="140" t="e">
        <f t="shared" si="51"/>
        <v>#DIV/0!</v>
      </c>
      <c r="V122" s="141">
        <f>N122*95%</f>
        <v>0</v>
      </c>
    </row>
    <row r="123" spans="6:22" ht="18" hidden="1" customHeight="1" x14ac:dyDescent="0.15">
      <c r="F123" s="32">
        <f t="shared" si="61"/>
        <v>76</v>
      </c>
      <c r="G123" s="136"/>
      <c r="H123" s="23"/>
      <c r="I123" s="1"/>
      <c r="J123" s="4"/>
      <c r="K123" s="138"/>
      <c r="L123" s="4"/>
      <c r="M123" s="65">
        <f t="shared" si="65"/>
        <v>0</v>
      </c>
      <c r="N123" s="138"/>
      <c r="O123" s="138"/>
      <c r="P123" s="139"/>
      <c r="Q123" s="129">
        <f t="shared" si="48"/>
        <v>0</v>
      </c>
      <c r="R123" s="13">
        <f t="shared" si="49"/>
        <v>0</v>
      </c>
      <c r="S123" s="145">
        <f t="shared" si="62"/>
        <v>0</v>
      </c>
      <c r="T123" s="140" t="e">
        <f t="shared" si="50"/>
        <v>#DIV/0!</v>
      </c>
      <c r="U123" s="140" t="e">
        <f t="shared" si="51"/>
        <v>#DIV/0!</v>
      </c>
      <c r="V123" s="141">
        <f t="shared" ref="V123:V125" si="69">N123*93%</f>
        <v>0</v>
      </c>
    </row>
    <row r="124" spans="6:22" ht="18" hidden="1" customHeight="1" x14ac:dyDescent="0.15">
      <c r="F124" s="32">
        <f t="shared" si="61"/>
        <v>77</v>
      </c>
      <c r="G124" s="136"/>
      <c r="H124" s="23"/>
      <c r="I124" s="1"/>
      <c r="J124" s="4"/>
      <c r="K124" s="138"/>
      <c r="L124" s="4"/>
      <c r="M124" s="65">
        <f t="shared" si="65"/>
        <v>0</v>
      </c>
      <c r="N124" s="138"/>
      <c r="O124" s="138"/>
      <c r="P124" s="139"/>
      <c r="Q124" s="129">
        <f t="shared" si="48"/>
        <v>0</v>
      </c>
      <c r="R124" s="13">
        <f t="shared" si="49"/>
        <v>0</v>
      </c>
      <c r="S124" s="145">
        <f t="shared" si="62"/>
        <v>0</v>
      </c>
      <c r="T124" s="140" t="e">
        <f t="shared" si="50"/>
        <v>#DIV/0!</v>
      </c>
      <c r="U124" s="140" t="e">
        <f t="shared" si="51"/>
        <v>#DIV/0!</v>
      </c>
      <c r="V124" s="141">
        <f t="shared" si="69"/>
        <v>0</v>
      </c>
    </row>
    <row r="125" spans="6:22" ht="18" hidden="1" customHeight="1" x14ac:dyDescent="0.15">
      <c r="F125" s="32">
        <f t="shared" si="61"/>
        <v>78</v>
      </c>
      <c r="G125" s="136"/>
      <c r="H125" s="23"/>
      <c r="I125" s="1"/>
      <c r="J125" s="4"/>
      <c r="K125" s="138"/>
      <c r="L125" s="4"/>
      <c r="M125" s="65">
        <f t="shared" si="65"/>
        <v>0</v>
      </c>
      <c r="N125" s="138"/>
      <c r="O125" s="138"/>
      <c r="P125" s="139"/>
      <c r="Q125" s="129">
        <f t="shared" si="48"/>
        <v>0</v>
      </c>
      <c r="R125" s="13">
        <f t="shared" si="49"/>
        <v>0</v>
      </c>
      <c r="S125" s="145">
        <f t="shared" si="62"/>
        <v>0</v>
      </c>
      <c r="T125" s="140" t="e">
        <f t="shared" si="50"/>
        <v>#DIV/0!</v>
      </c>
      <c r="U125" s="140" t="e">
        <f t="shared" si="51"/>
        <v>#DIV/0!</v>
      </c>
      <c r="V125" s="141">
        <f t="shared" si="69"/>
        <v>0</v>
      </c>
    </row>
    <row r="126" spans="6:22" ht="18" hidden="1" customHeight="1" x14ac:dyDescent="0.15">
      <c r="F126" s="32">
        <f t="shared" si="61"/>
        <v>79</v>
      </c>
      <c r="G126" s="136"/>
      <c r="H126" s="23"/>
      <c r="I126" s="1"/>
      <c r="J126" s="4"/>
      <c r="K126" s="138"/>
      <c r="L126" s="4"/>
      <c r="M126" s="65">
        <f t="shared" si="65"/>
        <v>0</v>
      </c>
      <c r="N126" s="138"/>
      <c r="O126" s="138"/>
      <c r="P126" s="139"/>
      <c r="Q126" s="129">
        <f t="shared" si="48"/>
        <v>0</v>
      </c>
      <c r="R126" s="13">
        <f t="shared" si="49"/>
        <v>0</v>
      </c>
      <c r="S126" s="145">
        <f t="shared" si="62"/>
        <v>0</v>
      </c>
      <c r="T126" s="140" t="e">
        <f t="shared" si="50"/>
        <v>#DIV/0!</v>
      </c>
      <c r="U126" s="140" t="e">
        <f t="shared" si="51"/>
        <v>#DIV/0!</v>
      </c>
      <c r="V126" s="141">
        <f t="shared" ref="V126" si="70">K126*90%</f>
        <v>0</v>
      </c>
    </row>
    <row r="127" spans="6:22" ht="18" hidden="1" customHeight="1" x14ac:dyDescent="0.15">
      <c r="F127" s="32">
        <f t="shared" si="61"/>
        <v>80</v>
      </c>
      <c r="G127" s="136"/>
      <c r="H127" s="23"/>
      <c r="I127" s="1"/>
      <c r="J127" s="4"/>
      <c r="K127" s="138"/>
      <c r="L127" s="4"/>
      <c r="M127" s="65">
        <f t="shared" si="65"/>
        <v>0</v>
      </c>
      <c r="N127" s="138"/>
      <c r="O127" s="138"/>
      <c r="P127" s="139"/>
      <c r="Q127" s="129">
        <f t="shared" si="48"/>
        <v>0</v>
      </c>
      <c r="R127" s="13">
        <f t="shared" si="49"/>
        <v>0</v>
      </c>
      <c r="S127" s="145">
        <f t="shared" si="62"/>
        <v>0</v>
      </c>
      <c r="T127" s="140" t="e">
        <f t="shared" si="50"/>
        <v>#DIV/0!</v>
      </c>
      <c r="U127" s="140" t="e">
        <f t="shared" si="51"/>
        <v>#DIV/0!</v>
      </c>
      <c r="V127" s="141">
        <f>N127*95%</f>
        <v>0</v>
      </c>
    </row>
    <row r="128" spans="6:22" ht="18" hidden="1" customHeight="1" x14ac:dyDescent="0.15">
      <c r="F128" s="32">
        <f t="shared" si="61"/>
        <v>81</v>
      </c>
      <c r="G128" s="136"/>
      <c r="H128" s="23"/>
      <c r="I128" s="1"/>
      <c r="J128" s="4"/>
      <c r="K128" s="138"/>
      <c r="L128" s="4"/>
      <c r="M128" s="65">
        <f t="shared" si="65"/>
        <v>0</v>
      </c>
      <c r="N128" s="138"/>
      <c r="O128" s="138"/>
      <c r="P128" s="139"/>
      <c r="Q128" s="129">
        <f t="shared" si="48"/>
        <v>0</v>
      </c>
      <c r="R128" s="13">
        <f t="shared" si="49"/>
        <v>0</v>
      </c>
      <c r="S128" s="145">
        <f t="shared" si="62"/>
        <v>0</v>
      </c>
      <c r="T128" s="140" t="e">
        <f t="shared" si="50"/>
        <v>#DIV/0!</v>
      </c>
      <c r="U128" s="140" t="e">
        <f t="shared" si="51"/>
        <v>#DIV/0!</v>
      </c>
      <c r="V128" s="141">
        <f t="shared" ref="V128:V130" si="71">N128*93%</f>
        <v>0</v>
      </c>
    </row>
    <row r="129" spans="6:22" ht="18" hidden="1" customHeight="1" x14ac:dyDescent="0.15">
      <c r="F129" s="32">
        <f t="shared" si="61"/>
        <v>82</v>
      </c>
      <c r="G129" s="136"/>
      <c r="H129" s="23"/>
      <c r="I129" s="1"/>
      <c r="J129" s="4"/>
      <c r="K129" s="138"/>
      <c r="L129" s="4"/>
      <c r="M129" s="65">
        <f t="shared" si="65"/>
        <v>0</v>
      </c>
      <c r="N129" s="138"/>
      <c r="O129" s="138"/>
      <c r="P129" s="139"/>
      <c r="Q129" s="129">
        <f t="shared" si="48"/>
        <v>0</v>
      </c>
      <c r="R129" s="13">
        <f t="shared" si="49"/>
        <v>0</v>
      </c>
      <c r="S129" s="145">
        <f t="shared" si="62"/>
        <v>0</v>
      </c>
      <c r="T129" s="140" t="e">
        <f t="shared" si="50"/>
        <v>#DIV/0!</v>
      </c>
      <c r="U129" s="140" t="e">
        <f t="shared" si="51"/>
        <v>#DIV/0!</v>
      </c>
      <c r="V129" s="141">
        <f t="shared" si="71"/>
        <v>0</v>
      </c>
    </row>
    <row r="130" spans="6:22" ht="18" hidden="1" customHeight="1" x14ac:dyDescent="0.15">
      <c r="F130" s="32">
        <f t="shared" si="61"/>
        <v>83</v>
      </c>
      <c r="G130" s="136"/>
      <c r="H130" s="23"/>
      <c r="I130" s="1"/>
      <c r="J130" s="4"/>
      <c r="K130" s="138"/>
      <c r="L130" s="4"/>
      <c r="M130" s="65">
        <f t="shared" si="65"/>
        <v>0</v>
      </c>
      <c r="N130" s="138"/>
      <c r="O130" s="138"/>
      <c r="P130" s="139"/>
      <c r="Q130" s="129">
        <f t="shared" si="48"/>
        <v>0</v>
      </c>
      <c r="R130" s="13">
        <f t="shared" si="49"/>
        <v>0</v>
      </c>
      <c r="S130" s="145">
        <f t="shared" si="62"/>
        <v>0</v>
      </c>
      <c r="T130" s="140" t="e">
        <f t="shared" si="50"/>
        <v>#DIV/0!</v>
      </c>
      <c r="U130" s="140" t="e">
        <f t="shared" si="51"/>
        <v>#DIV/0!</v>
      </c>
      <c r="V130" s="141">
        <f t="shared" si="71"/>
        <v>0</v>
      </c>
    </row>
    <row r="131" spans="6:22" ht="18" hidden="1" customHeight="1" x14ac:dyDescent="0.15">
      <c r="F131" s="32">
        <f t="shared" si="61"/>
        <v>84</v>
      </c>
      <c r="G131" s="136"/>
      <c r="H131" s="23"/>
      <c r="I131" s="1"/>
      <c r="J131" s="4"/>
      <c r="K131" s="138"/>
      <c r="L131" s="4"/>
      <c r="M131" s="65">
        <f t="shared" si="65"/>
        <v>0</v>
      </c>
      <c r="N131" s="138"/>
      <c r="O131" s="138"/>
      <c r="P131" s="139"/>
      <c r="Q131" s="129">
        <f t="shared" si="48"/>
        <v>0</v>
      </c>
      <c r="R131" s="13">
        <f t="shared" si="49"/>
        <v>0</v>
      </c>
      <c r="S131" s="145">
        <f t="shared" si="62"/>
        <v>0</v>
      </c>
      <c r="T131" s="140" t="e">
        <f t="shared" si="50"/>
        <v>#DIV/0!</v>
      </c>
      <c r="U131" s="140" t="e">
        <f t="shared" si="51"/>
        <v>#DIV/0!</v>
      </c>
      <c r="V131" s="141">
        <f t="shared" ref="V131:V134" si="72">K131*90%</f>
        <v>0</v>
      </c>
    </row>
    <row r="132" spans="6:22" ht="18" hidden="1" customHeight="1" x14ac:dyDescent="0.15">
      <c r="F132" s="32">
        <f t="shared" si="61"/>
        <v>85</v>
      </c>
      <c r="G132" s="136"/>
      <c r="H132" s="23"/>
      <c r="I132" s="1"/>
      <c r="J132" s="4"/>
      <c r="K132" s="138"/>
      <c r="L132" s="4"/>
      <c r="M132" s="65">
        <f t="shared" si="65"/>
        <v>0</v>
      </c>
      <c r="N132" s="138"/>
      <c r="O132" s="138"/>
      <c r="P132" s="139"/>
      <c r="Q132" s="129">
        <f t="shared" si="48"/>
        <v>0</v>
      </c>
      <c r="R132" s="13">
        <f t="shared" si="49"/>
        <v>0</v>
      </c>
      <c r="S132" s="145">
        <f t="shared" si="62"/>
        <v>0</v>
      </c>
      <c r="T132" s="140" t="e">
        <f t="shared" si="50"/>
        <v>#DIV/0!</v>
      </c>
      <c r="U132" s="140" t="e">
        <f t="shared" si="51"/>
        <v>#DIV/0!</v>
      </c>
      <c r="V132" s="141">
        <f t="shared" si="72"/>
        <v>0</v>
      </c>
    </row>
    <row r="133" spans="6:22" ht="18" hidden="1" customHeight="1" x14ac:dyDescent="0.15">
      <c r="F133" s="32">
        <f t="shared" si="61"/>
        <v>86</v>
      </c>
      <c r="G133" s="136"/>
      <c r="H133" s="23"/>
      <c r="I133" s="1"/>
      <c r="J133" s="4"/>
      <c r="K133" s="138"/>
      <c r="L133" s="4"/>
      <c r="M133" s="65">
        <f t="shared" si="65"/>
        <v>0</v>
      </c>
      <c r="N133" s="138"/>
      <c r="O133" s="138"/>
      <c r="P133" s="139"/>
      <c r="Q133" s="129">
        <f t="shared" si="48"/>
        <v>0</v>
      </c>
      <c r="R133" s="13">
        <f t="shared" si="49"/>
        <v>0</v>
      </c>
      <c r="S133" s="145">
        <f t="shared" si="62"/>
        <v>0</v>
      </c>
      <c r="T133" s="140" t="e">
        <f t="shared" si="50"/>
        <v>#DIV/0!</v>
      </c>
      <c r="U133" s="140" t="e">
        <f t="shared" si="51"/>
        <v>#DIV/0!</v>
      </c>
      <c r="V133" s="141">
        <f t="shared" si="72"/>
        <v>0</v>
      </c>
    </row>
    <row r="134" spans="6:22" ht="18" hidden="1" customHeight="1" x14ac:dyDescent="0.15">
      <c r="F134" s="32">
        <f t="shared" si="61"/>
        <v>87</v>
      </c>
      <c r="G134" s="136"/>
      <c r="H134" s="23"/>
      <c r="I134" s="1"/>
      <c r="J134" s="4"/>
      <c r="K134" s="138"/>
      <c r="L134" s="4"/>
      <c r="M134" s="65">
        <f t="shared" si="65"/>
        <v>0</v>
      </c>
      <c r="N134" s="138"/>
      <c r="O134" s="138"/>
      <c r="P134" s="139"/>
      <c r="Q134" s="129">
        <f t="shared" si="48"/>
        <v>0</v>
      </c>
      <c r="R134" s="13">
        <f t="shared" si="49"/>
        <v>0</v>
      </c>
      <c r="S134" s="145">
        <f t="shared" si="62"/>
        <v>0</v>
      </c>
      <c r="T134" s="140" t="e">
        <f t="shared" si="50"/>
        <v>#DIV/0!</v>
      </c>
      <c r="U134" s="140" t="e">
        <f t="shared" si="51"/>
        <v>#DIV/0!</v>
      </c>
      <c r="V134" s="141">
        <f t="shared" si="72"/>
        <v>0</v>
      </c>
    </row>
    <row r="135" spans="6:22" ht="18" hidden="1" customHeight="1" x14ac:dyDescent="0.15">
      <c r="F135" s="32">
        <f t="shared" si="61"/>
        <v>88</v>
      </c>
      <c r="G135" s="136"/>
      <c r="H135" s="23"/>
      <c r="I135" s="1"/>
      <c r="J135" s="4"/>
      <c r="K135" s="138"/>
      <c r="L135" s="4"/>
      <c r="M135" s="65">
        <f t="shared" si="65"/>
        <v>0</v>
      </c>
      <c r="N135" s="138"/>
      <c r="O135" s="138"/>
      <c r="P135" s="139"/>
      <c r="Q135" s="129">
        <f t="shared" si="48"/>
        <v>0</v>
      </c>
      <c r="R135" s="13">
        <f t="shared" si="49"/>
        <v>0</v>
      </c>
      <c r="S135" s="145">
        <f t="shared" si="62"/>
        <v>0</v>
      </c>
      <c r="T135" s="140" t="e">
        <f t="shared" si="50"/>
        <v>#DIV/0!</v>
      </c>
      <c r="U135" s="140" t="e">
        <f t="shared" si="51"/>
        <v>#DIV/0!</v>
      </c>
      <c r="V135" s="141">
        <f>K135*95%</f>
        <v>0</v>
      </c>
    </row>
    <row r="136" spans="6:22" ht="18" hidden="1" customHeight="1" x14ac:dyDescent="0.15">
      <c r="F136" s="32">
        <f t="shared" si="61"/>
        <v>89</v>
      </c>
      <c r="G136" s="136"/>
      <c r="H136" s="23"/>
      <c r="I136" s="1"/>
      <c r="J136" s="4"/>
      <c r="K136" s="138"/>
      <c r="L136" s="4"/>
      <c r="M136" s="65">
        <f t="shared" si="65"/>
        <v>0</v>
      </c>
      <c r="N136" s="138"/>
      <c r="O136" s="138"/>
      <c r="P136" s="139"/>
      <c r="Q136" s="129">
        <f t="shared" si="48"/>
        <v>0</v>
      </c>
      <c r="R136" s="13">
        <f t="shared" si="49"/>
        <v>0</v>
      </c>
      <c r="S136" s="145">
        <f t="shared" si="62"/>
        <v>0</v>
      </c>
      <c r="T136" s="140" t="e">
        <f t="shared" si="50"/>
        <v>#DIV/0!</v>
      </c>
      <c r="U136" s="140" t="e">
        <f t="shared" si="51"/>
        <v>#DIV/0!</v>
      </c>
      <c r="V136" s="141">
        <f>K136*95%</f>
        <v>0</v>
      </c>
    </row>
    <row r="137" spans="6:22" ht="18" hidden="1" customHeight="1" x14ac:dyDescent="0.15">
      <c r="F137" s="32">
        <f t="shared" si="61"/>
        <v>90</v>
      </c>
      <c r="G137" s="136"/>
      <c r="H137" s="23"/>
      <c r="I137" s="1"/>
      <c r="J137" s="4"/>
      <c r="K137" s="138"/>
      <c r="L137" s="4"/>
      <c r="M137" s="65">
        <f t="shared" si="65"/>
        <v>0</v>
      </c>
      <c r="N137" s="138"/>
      <c r="O137" s="138"/>
      <c r="P137" s="139"/>
      <c r="Q137" s="129">
        <f t="shared" si="48"/>
        <v>0</v>
      </c>
      <c r="R137" s="13">
        <f t="shared" si="49"/>
        <v>0</v>
      </c>
      <c r="S137" s="145">
        <f t="shared" si="62"/>
        <v>0</v>
      </c>
      <c r="T137" s="140" t="e">
        <f t="shared" si="50"/>
        <v>#DIV/0!</v>
      </c>
      <c r="U137" s="140" t="e">
        <f t="shared" si="51"/>
        <v>#DIV/0!</v>
      </c>
      <c r="V137" s="141">
        <f t="shared" ref="V137:V138" si="73">N137*93%</f>
        <v>0</v>
      </c>
    </row>
    <row r="138" spans="6:22" ht="18" hidden="1" customHeight="1" x14ac:dyDescent="0.15">
      <c r="F138" s="32">
        <f t="shared" si="61"/>
        <v>91</v>
      </c>
      <c r="G138" s="136"/>
      <c r="H138" s="23"/>
      <c r="I138" s="1"/>
      <c r="J138" s="4"/>
      <c r="K138" s="138"/>
      <c r="L138" s="4"/>
      <c r="M138" s="65">
        <f t="shared" ref="M138" si="74">SUM(K138*L138)</f>
        <v>0</v>
      </c>
      <c r="N138" s="138"/>
      <c r="O138" s="138"/>
      <c r="P138" s="139"/>
      <c r="Q138" s="129">
        <f t="shared" si="48"/>
        <v>0</v>
      </c>
      <c r="R138" s="13">
        <f t="shared" si="49"/>
        <v>0</v>
      </c>
      <c r="S138" s="145">
        <f t="shared" si="62"/>
        <v>0</v>
      </c>
      <c r="T138" s="140" t="e">
        <f t="shared" si="50"/>
        <v>#DIV/0!</v>
      </c>
      <c r="U138" s="140" t="e">
        <f t="shared" si="51"/>
        <v>#DIV/0!</v>
      </c>
      <c r="V138" s="141">
        <f t="shared" si="73"/>
        <v>0</v>
      </c>
    </row>
    <row r="139" spans="6:22" ht="18" hidden="1" customHeight="1" x14ac:dyDescent="0.15">
      <c r="F139" s="32">
        <f t="shared" si="61"/>
        <v>92</v>
      </c>
      <c r="G139" s="136"/>
      <c r="H139" s="31"/>
      <c r="I139" s="30"/>
      <c r="J139" s="32"/>
      <c r="K139" s="68"/>
      <c r="L139" s="32"/>
      <c r="M139" s="70"/>
      <c r="N139" s="67"/>
      <c r="O139" s="68"/>
      <c r="P139" s="67"/>
      <c r="Q139" s="30"/>
      <c r="R139" s="56"/>
      <c r="S139" s="73"/>
      <c r="T139" s="28"/>
      <c r="U139" s="28"/>
      <c r="V139" s="69"/>
    </row>
    <row r="140" spans="6:22" ht="18" hidden="1" customHeight="1" x14ac:dyDescent="0.15">
      <c r="F140" s="32">
        <f t="shared" si="61"/>
        <v>93</v>
      </c>
      <c r="G140" s="30"/>
      <c r="H140" s="31"/>
      <c r="I140" s="30"/>
      <c r="J140" s="32"/>
      <c r="K140" s="68"/>
      <c r="L140" s="32"/>
      <c r="M140" s="70"/>
      <c r="N140" s="67"/>
      <c r="O140" s="68"/>
      <c r="P140" s="132"/>
      <c r="Q140" s="30"/>
      <c r="R140" s="56"/>
      <c r="S140" s="73"/>
      <c r="T140" s="28"/>
      <c r="U140" s="28"/>
      <c r="V140" s="69"/>
    </row>
    <row r="141" spans="6:22" ht="18" hidden="1" customHeight="1" x14ac:dyDescent="0.15">
      <c r="F141" s="32">
        <f t="shared" si="61"/>
        <v>94</v>
      </c>
      <c r="G141" s="30"/>
      <c r="H141" s="31"/>
      <c r="I141" s="30"/>
      <c r="J141" s="32"/>
      <c r="K141" s="68"/>
      <c r="L141" s="32"/>
      <c r="M141" s="70"/>
      <c r="N141" s="67"/>
      <c r="O141" s="68"/>
      <c r="P141" s="132"/>
      <c r="Q141" s="30"/>
      <c r="R141" s="56"/>
      <c r="S141" s="73"/>
      <c r="T141" s="28"/>
      <c r="U141" s="28"/>
      <c r="V141" s="69"/>
    </row>
    <row r="142" spans="6:22" ht="18" hidden="1" customHeight="1" x14ac:dyDescent="0.15">
      <c r="F142" s="32">
        <f t="shared" si="61"/>
        <v>95</v>
      </c>
      <c r="G142" s="30"/>
      <c r="H142" s="31"/>
      <c r="I142" s="30"/>
      <c r="J142" s="32"/>
      <c r="K142" s="68"/>
      <c r="L142" s="32"/>
      <c r="M142" s="70"/>
      <c r="N142" s="67"/>
      <c r="O142" s="68"/>
      <c r="P142" s="132"/>
      <c r="Q142" s="30"/>
      <c r="R142" s="56"/>
      <c r="S142" s="73"/>
      <c r="T142" s="28"/>
      <c r="U142" s="28"/>
      <c r="V142" s="69"/>
    </row>
    <row r="143" spans="6:22" ht="18" hidden="1" customHeight="1" x14ac:dyDescent="0.15">
      <c r="F143" s="32">
        <f t="shared" si="61"/>
        <v>96</v>
      </c>
      <c r="G143" s="30"/>
      <c r="H143" s="31"/>
      <c r="I143" s="30"/>
      <c r="J143" s="32"/>
      <c r="K143" s="68"/>
      <c r="L143" s="32"/>
      <c r="M143" s="70"/>
      <c r="N143" s="67"/>
      <c r="O143" s="68"/>
      <c r="P143" s="132"/>
      <c r="Q143" s="30"/>
      <c r="R143" s="56"/>
      <c r="S143" s="73"/>
      <c r="T143" s="28"/>
      <c r="U143" s="28"/>
      <c r="V143" s="69"/>
    </row>
    <row r="144" spans="6:22" ht="18" hidden="1" customHeight="1" x14ac:dyDescent="0.15">
      <c r="F144" s="32">
        <f t="shared" si="61"/>
        <v>97</v>
      </c>
      <c r="G144" s="30"/>
      <c r="H144" s="31"/>
      <c r="I144" s="30"/>
      <c r="J144" s="32"/>
      <c r="K144" s="68"/>
      <c r="L144" s="32"/>
      <c r="M144" s="70"/>
      <c r="N144" s="67"/>
      <c r="O144" s="68"/>
      <c r="P144" s="132"/>
      <c r="Q144" s="30"/>
      <c r="R144" s="56"/>
      <c r="S144" s="73"/>
      <c r="T144" s="28"/>
      <c r="U144" s="28"/>
      <c r="V144" s="69"/>
    </row>
    <row r="145" spans="6:22" ht="18" hidden="1" customHeight="1" x14ac:dyDescent="0.15">
      <c r="F145" s="32">
        <f t="shared" si="61"/>
        <v>98</v>
      </c>
      <c r="G145" s="133"/>
      <c r="H145" s="31"/>
      <c r="I145" s="30"/>
      <c r="J145" s="32"/>
      <c r="K145" s="68"/>
      <c r="L145" s="32"/>
      <c r="M145" s="70"/>
      <c r="N145" s="67"/>
      <c r="O145" s="68"/>
      <c r="P145" s="134"/>
      <c r="Q145" s="30"/>
      <c r="R145" s="56"/>
      <c r="S145" s="73"/>
      <c r="T145" s="28"/>
      <c r="U145" s="28"/>
      <c r="V145" s="69"/>
    </row>
    <row r="146" spans="6:22" ht="18" hidden="1" customHeight="1" x14ac:dyDescent="0.15">
      <c r="F146" s="32">
        <f t="shared" si="61"/>
        <v>99</v>
      </c>
      <c r="G146" s="133"/>
      <c r="H146" s="31"/>
      <c r="I146" s="30"/>
      <c r="J146" s="32"/>
      <c r="K146" s="68"/>
      <c r="L146" s="32"/>
      <c r="M146" s="70"/>
      <c r="N146" s="67"/>
      <c r="O146" s="68"/>
      <c r="P146" s="134"/>
      <c r="Q146" s="135"/>
      <c r="R146" s="56"/>
      <c r="S146" s="73"/>
      <c r="T146" s="28"/>
      <c r="U146" s="28"/>
      <c r="V146" s="69"/>
    </row>
    <row r="147" spans="6:22" ht="18" hidden="1" customHeight="1" x14ac:dyDescent="0.15">
      <c r="F147" s="32">
        <f t="shared" si="61"/>
        <v>100</v>
      </c>
      <c r="G147" s="30"/>
      <c r="H147" s="31"/>
      <c r="I147" s="30"/>
      <c r="J147" s="32"/>
      <c r="K147" s="68"/>
      <c r="L147" s="32"/>
      <c r="M147" s="70"/>
      <c r="N147" s="67"/>
      <c r="O147" s="68"/>
      <c r="P147" s="132"/>
      <c r="Q147" s="30"/>
      <c r="R147" s="56"/>
      <c r="S147" s="73"/>
      <c r="T147" s="28"/>
      <c r="U147" s="28"/>
      <c r="V147" s="69"/>
    </row>
    <row r="148" spans="6:22" ht="18" hidden="1" customHeight="1" x14ac:dyDescent="0.15">
      <c r="F148" s="32">
        <f t="shared" si="61"/>
        <v>101</v>
      </c>
      <c r="G148" s="30"/>
      <c r="H148" s="31"/>
      <c r="I148" s="30"/>
      <c r="J148" s="32"/>
      <c r="K148" s="68"/>
      <c r="L148" s="32"/>
      <c r="M148" s="70"/>
      <c r="N148" s="67"/>
      <c r="O148" s="68"/>
      <c r="P148" s="132"/>
      <c r="Q148" s="30"/>
      <c r="R148" s="56"/>
      <c r="S148" s="73"/>
      <c r="T148" s="28"/>
      <c r="U148" s="28"/>
      <c r="V148" s="69"/>
    </row>
    <row r="149" spans="6:22" ht="18" hidden="1" customHeight="1" x14ac:dyDescent="0.15">
      <c r="F149" s="32">
        <f t="shared" si="61"/>
        <v>102</v>
      </c>
      <c r="G149" s="31"/>
      <c r="H149" s="31"/>
      <c r="I149" s="30"/>
      <c r="J149" s="32"/>
      <c r="K149" s="68"/>
      <c r="L149" s="32"/>
      <c r="M149" s="70"/>
      <c r="N149" s="67"/>
      <c r="O149" s="68"/>
      <c r="P149" s="67"/>
      <c r="Q149" s="30"/>
      <c r="R149" s="56"/>
      <c r="S149" s="73"/>
      <c r="T149" s="28"/>
      <c r="U149" s="28"/>
      <c r="V149" s="69"/>
    </row>
    <row r="150" spans="6:22" ht="18" hidden="1" customHeight="1" x14ac:dyDescent="0.15">
      <c r="F150" s="32">
        <f t="shared" si="61"/>
        <v>103</v>
      </c>
      <c r="G150" s="30"/>
      <c r="H150" s="31"/>
      <c r="I150" s="30"/>
      <c r="J150" s="32"/>
      <c r="K150" s="68"/>
      <c r="L150" s="32"/>
      <c r="M150" s="70"/>
      <c r="N150" s="67"/>
      <c r="O150" s="68"/>
      <c r="P150" s="132"/>
      <c r="Q150" s="30"/>
      <c r="R150" s="56"/>
      <c r="S150" s="73"/>
      <c r="T150" s="28"/>
      <c r="U150" s="28"/>
      <c r="V150" s="69"/>
    </row>
    <row r="151" spans="6:22" ht="18" hidden="1" customHeight="1" x14ac:dyDescent="0.15">
      <c r="F151" s="32">
        <f t="shared" si="61"/>
        <v>104</v>
      </c>
      <c r="G151" s="30"/>
      <c r="H151" s="31"/>
      <c r="I151" s="30"/>
      <c r="J151" s="32"/>
      <c r="K151" s="68"/>
      <c r="L151" s="32"/>
      <c r="M151" s="70"/>
      <c r="N151" s="67"/>
      <c r="O151" s="68"/>
      <c r="P151" s="67"/>
      <c r="Q151" s="30"/>
      <c r="R151" s="56"/>
      <c r="S151" s="73"/>
      <c r="T151" s="28"/>
      <c r="U151" s="28"/>
      <c r="V151" s="69"/>
    </row>
    <row r="152" spans="6:22" ht="18" hidden="1" customHeight="1" x14ac:dyDescent="0.15">
      <c r="F152" s="32">
        <f t="shared" si="61"/>
        <v>105</v>
      </c>
      <c r="G152" s="30"/>
      <c r="H152" s="31"/>
      <c r="I152" s="30"/>
      <c r="J152" s="32"/>
      <c r="K152" s="68"/>
      <c r="L152" s="32"/>
      <c r="M152" s="70"/>
      <c r="N152" s="67"/>
      <c r="O152" s="68"/>
      <c r="P152" s="132"/>
      <c r="Q152" s="30"/>
      <c r="R152" s="56"/>
      <c r="S152" s="73"/>
      <c r="T152" s="28"/>
      <c r="U152" s="28"/>
      <c r="V152" s="69"/>
    </row>
    <row r="153" spans="6:22" ht="18" hidden="1" customHeight="1" x14ac:dyDescent="0.15">
      <c r="F153" s="32">
        <f t="shared" si="61"/>
        <v>106</v>
      </c>
      <c r="G153" s="30"/>
      <c r="H153" s="31"/>
      <c r="I153" s="30"/>
      <c r="J153" s="32"/>
      <c r="K153" s="68"/>
      <c r="L153" s="32"/>
      <c r="M153" s="70"/>
      <c r="N153" s="67"/>
      <c r="O153" s="68"/>
      <c r="P153" s="132"/>
      <c r="Q153" s="30"/>
      <c r="R153" s="56"/>
      <c r="S153" s="73"/>
      <c r="T153" s="28"/>
      <c r="U153" s="28"/>
      <c r="V153" s="69"/>
    </row>
    <row r="154" spans="6:22" ht="18" hidden="1" customHeight="1" x14ac:dyDescent="0.15">
      <c r="F154" s="32">
        <f t="shared" si="61"/>
        <v>107</v>
      </c>
      <c r="G154" s="30"/>
      <c r="H154" s="31"/>
      <c r="I154" s="30"/>
      <c r="J154" s="32"/>
      <c r="K154" s="68"/>
      <c r="L154" s="32"/>
      <c r="M154" s="70"/>
      <c r="N154" s="67"/>
      <c r="O154" s="68"/>
      <c r="P154" s="132"/>
      <c r="Q154" s="30"/>
      <c r="R154" s="56"/>
      <c r="S154" s="73"/>
      <c r="T154" s="28"/>
      <c r="U154" s="28"/>
      <c r="V154" s="69"/>
    </row>
    <row r="155" spans="6:22" ht="18" hidden="1" customHeight="1" x14ac:dyDescent="0.15">
      <c r="F155" s="32">
        <f t="shared" si="61"/>
        <v>108</v>
      </c>
      <c r="G155" s="30"/>
      <c r="H155" s="31"/>
      <c r="I155" s="30"/>
      <c r="J155" s="32"/>
      <c r="K155" s="68"/>
      <c r="L155" s="32"/>
      <c r="M155" s="70"/>
      <c r="N155" s="67"/>
      <c r="O155" s="68"/>
      <c r="P155" s="132"/>
      <c r="Q155" s="30"/>
      <c r="R155" s="56"/>
      <c r="S155" s="73"/>
      <c r="T155" s="28"/>
      <c r="U155" s="28"/>
      <c r="V155" s="69"/>
    </row>
    <row r="156" spans="6:22" ht="18" hidden="1" customHeight="1" x14ac:dyDescent="0.15">
      <c r="F156" s="32">
        <f t="shared" si="61"/>
        <v>109</v>
      </c>
      <c r="G156" s="30"/>
      <c r="H156" s="31"/>
      <c r="I156" s="30"/>
      <c r="J156" s="32"/>
      <c r="K156" s="68"/>
      <c r="L156" s="32"/>
      <c r="M156" s="70"/>
      <c r="N156" s="67"/>
      <c r="O156" s="68"/>
      <c r="P156" s="132"/>
      <c r="Q156" s="30"/>
      <c r="R156" s="56"/>
      <c r="S156" s="73"/>
      <c r="T156" s="28"/>
      <c r="U156" s="28"/>
      <c r="V156" s="69"/>
    </row>
    <row r="157" spans="6:22" ht="18" hidden="1" customHeight="1" x14ac:dyDescent="0.15">
      <c r="F157" s="32">
        <f t="shared" si="61"/>
        <v>110</v>
      </c>
      <c r="G157" s="30"/>
      <c r="H157" s="31"/>
      <c r="I157" s="30"/>
      <c r="J157" s="32"/>
      <c r="K157" s="68"/>
      <c r="L157" s="32"/>
      <c r="M157" s="70"/>
      <c r="N157" s="67"/>
      <c r="O157" s="68"/>
      <c r="P157" s="132"/>
      <c r="Q157" s="30"/>
      <c r="R157" s="56"/>
      <c r="S157" s="73"/>
      <c r="T157" s="28"/>
      <c r="U157" s="28"/>
      <c r="V157" s="69"/>
    </row>
    <row r="158" spans="6:22" ht="18" hidden="1" customHeight="1" x14ac:dyDescent="0.15">
      <c r="F158" s="32">
        <f t="shared" si="61"/>
        <v>111</v>
      </c>
      <c r="G158" s="30"/>
      <c r="H158" s="31"/>
      <c r="I158" s="30"/>
      <c r="J158" s="32"/>
      <c r="K158" s="68"/>
      <c r="L158" s="32"/>
      <c r="M158" s="70"/>
      <c r="N158" s="67"/>
      <c r="O158" s="68"/>
      <c r="P158" s="67"/>
      <c r="Q158" s="30"/>
      <c r="R158" s="56"/>
      <c r="S158" s="73"/>
      <c r="T158" s="28"/>
      <c r="U158" s="28"/>
      <c r="V158" s="69"/>
    </row>
    <row r="159" spans="6:22" ht="18" hidden="1" customHeight="1" x14ac:dyDescent="0.15">
      <c r="F159" s="32">
        <f t="shared" si="61"/>
        <v>112</v>
      </c>
      <c r="G159" s="31"/>
      <c r="H159" s="31"/>
      <c r="I159" s="30"/>
      <c r="J159" s="32"/>
      <c r="K159" s="68"/>
      <c r="L159" s="32"/>
      <c r="M159" s="70"/>
      <c r="N159" s="67"/>
      <c r="O159" s="68"/>
      <c r="P159" s="132"/>
      <c r="Q159" s="30"/>
      <c r="R159" s="56"/>
      <c r="S159" s="73"/>
      <c r="T159" s="28"/>
      <c r="U159" s="28"/>
      <c r="V159" s="69"/>
    </row>
    <row r="160" spans="6:22" ht="18" hidden="1" customHeight="1" x14ac:dyDescent="0.15">
      <c r="F160" s="32">
        <f t="shared" si="61"/>
        <v>113</v>
      </c>
      <c r="G160" s="30"/>
      <c r="H160" s="31"/>
      <c r="I160" s="30"/>
      <c r="J160" s="32"/>
      <c r="K160" s="68"/>
      <c r="L160" s="32"/>
      <c r="M160" s="70"/>
      <c r="N160" s="67"/>
      <c r="O160" s="68"/>
      <c r="P160" s="132"/>
      <c r="Q160" s="30"/>
      <c r="R160" s="56"/>
      <c r="S160" s="73"/>
      <c r="T160" s="28"/>
      <c r="U160" s="28"/>
      <c r="V160" s="69"/>
    </row>
    <row r="161" spans="6:22" ht="18" hidden="1" customHeight="1" x14ac:dyDescent="0.15">
      <c r="F161" s="32">
        <f t="shared" si="61"/>
        <v>114</v>
      </c>
      <c r="G161" s="30"/>
      <c r="H161" s="31"/>
      <c r="I161" s="30"/>
      <c r="J161" s="32"/>
      <c r="K161" s="68"/>
      <c r="L161" s="32"/>
      <c r="M161" s="70"/>
      <c r="N161" s="67"/>
      <c r="O161" s="68"/>
      <c r="P161" s="132"/>
      <c r="Q161" s="30"/>
      <c r="R161" s="56"/>
      <c r="S161" s="73"/>
      <c r="T161" s="28"/>
      <c r="U161" s="28"/>
      <c r="V161" s="69"/>
    </row>
    <row r="162" spans="6:22" ht="18.600000000000001" hidden="1" customHeight="1" x14ac:dyDescent="0.15">
      <c r="F162" s="32">
        <f t="shared" si="61"/>
        <v>115</v>
      </c>
      <c r="G162" s="30"/>
      <c r="H162" s="31"/>
      <c r="I162" s="30"/>
      <c r="J162" s="32"/>
      <c r="K162" s="68"/>
      <c r="L162" s="32"/>
      <c r="M162" s="70"/>
      <c r="N162" s="67"/>
      <c r="O162" s="68"/>
      <c r="P162" s="132"/>
      <c r="Q162" s="30"/>
      <c r="R162" s="56"/>
      <c r="S162" s="73"/>
      <c r="T162" s="28"/>
      <c r="U162" s="28"/>
      <c r="V162" s="69"/>
    </row>
    <row r="163" spans="6:22" ht="18.600000000000001" hidden="1" customHeight="1" x14ac:dyDescent="0.15">
      <c r="F163" s="32">
        <f t="shared" si="61"/>
        <v>116</v>
      </c>
      <c r="G163" s="30"/>
      <c r="H163" s="31"/>
      <c r="I163" s="30"/>
      <c r="J163" s="32"/>
      <c r="K163" s="68"/>
      <c r="L163" s="32"/>
      <c r="M163" s="70"/>
      <c r="N163" s="67"/>
      <c r="O163" s="68"/>
      <c r="P163" s="132"/>
      <c r="Q163" s="30"/>
      <c r="R163" s="56"/>
      <c r="S163" s="73"/>
      <c r="T163" s="28"/>
      <c r="U163" s="28"/>
      <c r="V163" s="69"/>
    </row>
    <row r="164" spans="6:22" ht="18" hidden="1" customHeight="1" x14ac:dyDescent="0.15">
      <c r="F164" s="32">
        <f t="shared" si="61"/>
        <v>117</v>
      </c>
      <c r="G164" s="133"/>
      <c r="H164" s="31"/>
      <c r="I164" s="30"/>
      <c r="J164" s="32"/>
      <c r="K164" s="68"/>
      <c r="L164" s="32"/>
      <c r="M164" s="70"/>
      <c r="N164" s="67"/>
      <c r="O164" s="68"/>
      <c r="P164" s="67"/>
      <c r="Q164" s="30"/>
      <c r="R164" s="56"/>
      <c r="S164" s="73"/>
      <c r="T164" s="28"/>
      <c r="U164" s="28"/>
      <c r="V164" s="69"/>
    </row>
    <row r="165" spans="6:22" ht="18" hidden="1" customHeight="1" x14ac:dyDescent="0.15">
      <c r="F165" s="32">
        <f t="shared" si="61"/>
        <v>118</v>
      </c>
      <c r="G165" s="30"/>
      <c r="H165" s="31"/>
      <c r="I165" s="30"/>
      <c r="J165" s="32"/>
      <c r="K165" s="68"/>
      <c r="L165" s="32"/>
      <c r="M165" s="70"/>
      <c r="N165" s="67"/>
      <c r="O165" s="68"/>
      <c r="P165" s="132"/>
      <c r="Q165" s="30"/>
      <c r="R165" s="56"/>
      <c r="S165" s="73"/>
      <c r="T165" s="28"/>
      <c r="U165" s="28"/>
      <c r="V165" s="69"/>
    </row>
    <row r="166" spans="6:22" ht="18" hidden="1" customHeight="1" x14ac:dyDescent="0.15">
      <c r="F166" s="32">
        <f t="shared" si="61"/>
        <v>119</v>
      </c>
      <c r="G166" s="133"/>
      <c r="H166" s="31"/>
      <c r="I166" s="30"/>
      <c r="J166" s="32"/>
      <c r="K166" s="68"/>
      <c r="L166" s="32"/>
      <c r="M166" s="70"/>
      <c r="N166" s="67"/>
      <c r="O166" s="68"/>
      <c r="P166" s="67"/>
      <c r="Q166" s="30"/>
      <c r="R166" s="56"/>
      <c r="S166" s="73"/>
      <c r="T166" s="28"/>
      <c r="U166" s="28"/>
      <c r="V166" s="69"/>
    </row>
    <row r="167" spans="6:22" ht="18" hidden="1" customHeight="1" x14ac:dyDescent="0.15">
      <c r="F167" s="32">
        <f t="shared" si="61"/>
        <v>120</v>
      </c>
      <c r="G167" s="30"/>
      <c r="H167" s="31"/>
      <c r="I167" s="30"/>
      <c r="J167" s="32"/>
      <c r="K167" s="68"/>
      <c r="L167" s="32"/>
      <c r="M167" s="70"/>
      <c r="N167" s="67"/>
      <c r="O167" s="68"/>
      <c r="P167" s="132"/>
      <c r="Q167" s="30"/>
      <c r="R167" s="56"/>
      <c r="S167" s="73"/>
      <c r="T167" s="28"/>
      <c r="U167" s="28"/>
      <c r="V167" s="69"/>
    </row>
    <row r="168" spans="6:22" ht="18" hidden="1" customHeight="1" x14ac:dyDescent="0.15">
      <c r="F168" s="32">
        <f t="shared" si="61"/>
        <v>121</v>
      </c>
      <c r="G168" s="133"/>
      <c r="H168" s="31"/>
      <c r="I168" s="30"/>
      <c r="J168" s="32"/>
      <c r="K168" s="68"/>
      <c r="L168" s="32"/>
      <c r="M168" s="70"/>
      <c r="N168" s="67"/>
      <c r="O168" s="68"/>
      <c r="P168" s="132"/>
      <c r="Q168" s="30"/>
      <c r="R168" s="56"/>
      <c r="S168" s="73"/>
      <c r="T168" s="28"/>
      <c r="U168" s="28"/>
      <c r="V168" s="69"/>
    </row>
    <row r="169" spans="6:22" ht="18" hidden="1" customHeight="1" x14ac:dyDescent="0.15">
      <c r="F169" s="32">
        <f t="shared" si="61"/>
        <v>122</v>
      </c>
      <c r="G169" s="30"/>
      <c r="H169" s="31"/>
      <c r="I169" s="30"/>
      <c r="J169" s="32"/>
      <c r="K169" s="68"/>
      <c r="L169" s="32"/>
      <c r="M169" s="70"/>
      <c r="N169" s="67"/>
      <c r="O169" s="68"/>
      <c r="P169" s="132"/>
      <c r="Q169" s="30"/>
      <c r="R169" s="56"/>
      <c r="S169" s="73"/>
      <c r="T169" s="28"/>
      <c r="U169" s="28"/>
      <c r="V169" s="69"/>
    </row>
    <row r="170" spans="6:22" ht="18" hidden="1" customHeight="1" x14ac:dyDescent="0.15">
      <c r="F170" s="32">
        <f t="shared" si="61"/>
        <v>123</v>
      </c>
      <c r="G170" s="30"/>
      <c r="H170" s="31"/>
      <c r="I170" s="30"/>
      <c r="J170" s="32"/>
      <c r="K170" s="68"/>
      <c r="L170" s="32"/>
      <c r="M170" s="70"/>
      <c r="N170" s="67"/>
      <c r="O170" s="68"/>
      <c r="P170" s="132"/>
      <c r="Q170" s="30"/>
      <c r="R170" s="56"/>
      <c r="S170" s="73"/>
      <c r="T170" s="28"/>
      <c r="U170" s="28"/>
      <c r="V170" s="69"/>
    </row>
    <row r="171" spans="6:22" ht="18" hidden="1" customHeight="1" x14ac:dyDescent="0.15">
      <c r="F171" s="32">
        <f t="shared" si="61"/>
        <v>124</v>
      </c>
      <c r="G171" s="30"/>
      <c r="H171" s="31"/>
      <c r="I171" s="30"/>
      <c r="J171" s="32"/>
      <c r="K171" s="68"/>
      <c r="L171" s="32"/>
      <c r="M171" s="70"/>
      <c r="N171" s="67"/>
      <c r="O171" s="68"/>
      <c r="P171" s="132"/>
      <c r="Q171" s="30"/>
      <c r="R171" s="56"/>
      <c r="S171" s="73"/>
      <c r="T171" s="28"/>
      <c r="U171" s="28"/>
      <c r="V171" s="69"/>
    </row>
    <row r="172" spans="6:22" ht="18" hidden="1" customHeight="1" x14ac:dyDescent="0.15">
      <c r="F172" s="32">
        <f t="shared" si="61"/>
        <v>125</v>
      </c>
      <c r="G172" s="30"/>
      <c r="H172" s="31"/>
      <c r="I172" s="30"/>
      <c r="J172" s="32"/>
      <c r="K172" s="68"/>
      <c r="L172" s="32"/>
      <c r="M172" s="70"/>
      <c r="N172" s="67"/>
      <c r="O172" s="68"/>
      <c r="P172" s="132"/>
      <c r="Q172" s="30"/>
      <c r="R172" s="56"/>
      <c r="S172" s="73"/>
      <c r="T172" s="28"/>
      <c r="U172" s="28"/>
      <c r="V172" s="69"/>
    </row>
    <row r="173" spans="6:22" ht="18" hidden="1" customHeight="1" x14ac:dyDescent="0.15">
      <c r="F173" s="32">
        <f t="shared" si="61"/>
        <v>126</v>
      </c>
      <c r="G173" s="30"/>
      <c r="H173" s="31"/>
      <c r="I173" s="30"/>
      <c r="J173" s="32"/>
      <c r="K173" s="68"/>
      <c r="L173" s="32"/>
      <c r="M173" s="70"/>
      <c r="N173" s="67"/>
      <c r="O173" s="68"/>
      <c r="P173" s="132"/>
      <c r="Q173" s="30"/>
      <c r="R173" s="56"/>
      <c r="S173" s="73"/>
      <c r="T173" s="28"/>
      <c r="U173" s="28"/>
      <c r="V173" s="69"/>
    </row>
    <row r="174" spans="6:22" ht="18" hidden="1" customHeight="1" x14ac:dyDescent="0.15">
      <c r="F174" s="32">
        <f t="shared" si="61"/>
        <v>127</v>
      </c>
      <c r="G174" s="133"/>
      <c r="H174" s="31"/>
      <c r="I174" s="30"/>
      <c r="J174" s="32"/>
      <c r="K174" s="68"/>
      <c r="L174" s="32"/>
      <c r="M174" s="70"/>
      <c r="N174" s="67"/>
      <c r="O174" s="68"/>
      <c r="P174" s="67"/>
      <c r="Q174" s="30"/>
      <c r="R174" s="56"/>
      <c r="S174" s="73"/>
      <c r="T174" s="28"/>
      <c r="U174" s="28"/>
      <c r="V174" s="69"/>
    </row>
    <row r="175" spans="6:22" ht="18" hidden="1" customHeight="1" x14ac:dyDescent="0.15">
      <c r="F175" s="32">
        <f t="shared" si="61"/>
        <v>128</v>
      </c>
      <c r="G175" s="30"/>
      <c r="H175" s="31"/>
      <c r="I175" s="30"/>
      <c r="J175" s="32"/>
      <c r="K175" s="68"/>
      <c r="L175" s="32"/>
      <c r="M175" s="70"/>
      <c r="N175" s="67"/>
      <c r="O175" s="68"/>
      <c r="P175" s="132"/>
      <c r="Q175" s="30"/>
      <c r="R175" s="56"/>
      <c r="S175" s="73"/>
      <c r="T175" s="28"/>
      <c r="U175" s="28"/>
      <c r="V175" s="69"/>
    </row>
    <row r="176" spans="6:22" ht="18" hidden="1" customHeight="1" x14ac:dyDescent="0.15">
      <c r="F176" s="32">
        <f t="shared" ref="F176:F239" si="75">F175+1</f>
        <v>129</v>
      </c>
      <c r="G176" s="133"/>
      <c r="H176" s="31"/>
      <c r="I176" s="30"/>
      <c r="J176" s="32"/>
      <c r="K176" s="68"/>
      <c r="L176" s="32"/>
      <c r="M176" s="70"/>
      <c r="N176" s="67"/>
      <c r="O176" s="68"/>
      <c r="P176" s="68"/>
      <c r="Q176" s="135"/>
      <c r="R176" s="56"/>
      <c r="S176" s="73"/>
      <c r="T176" s="28"/>
      <c r="U176" s="28"/>
      <c r="V176" s="69"/>
    </row>
    <row r="177" spans="6:22" ht="18" hidden="1" customHeight="1" x14ac:dyDescent="0.15">
      <c r="F177" s="32">
        <f t="shared" si="75"/>
        <v>130</v>
      </c>
      <c r="G177" s="30"/>
      <c r="H177" s="31"/>
      <c r="I177" s="30"/>
      <c r="J177" s="32"/>
      <c r="K177" s="68"/>
      <c r="L177" s="32"/>
      <c r="M177" s="70"/>
      <c r="N177" s="67"/>
      <c r="O177" s="68"/>
      <c r="P177" s="132"/>
      <c r="Q177" s="30"/>
      <c r="R177" s="56"/>
      <c r="S177" s="73"/>
      <c r="T177" s="28"/>
      <c r="U177" s="28"/>
      <c r="V177" s="69"/>
    </row>
    <row r="178" spans="6:22" ht="18" hidden="1" customHeight="1" x14ac:dyDescent="0.15">
      <c r="F178" s="32">
        <f t="shared" si="75"/>
        <v>131</v>
      </c>
      <c r="G178" s="30"/>
      <c r="H178" s="31"/>
      <c r="I178" s="30"/>
      <c r="J178" s="32"/>
      <c r="K178" s="115"/>
      <c r="L178" s="32"/>
      <c r="M178" s="70"/>
      <c r="N178" s="67"/>
      <c r="O178" s="68"/>
      <c r="P178" s="67"/>
      <c r="Q178" s="30"/>
      <c r="R178" s="56"/>
      <c r="S178" s="73"/>
      <c r="T178" s="28"/>
      <c r="U178" s="28"/>
      <c r="V178" s="69"/>
    </row>
    <row r="179" spans="6:22" ht="18" hidden="1" customHeight="1" x14ac:dyDescent="0.15">
      <c r="F179" s="32">
        <f t="shared" si="75"/>
        <v>132</v>
      </c>
      <c r="G179" s="30"/>
      <c r="H179" s="31"/>
      <c r="I179" s="30"/>
      <c r="J179" s="32"/>
      <c r="K179" s="68"/>
      <c r="L179" s="32"/>
      <c r="M179" s="70"/>
      <c r="N179" s="67"/>
      <c r="O179" s="68"/>
      <c r="P179" s="132"/>
      <c r="Q179" s="30"/>
      <c r="R179" s="56"/>
      <c r="S179" s="73"/>
      <c r="T179" s="28"/>
      <c r="U179" s="28"/>
      <c r="V179" s="69"/>
    </row>
    <row r="180" spans="6:22" ht="18" hidden="1" customHeight="1" x14ac:dyDescent="0.15">
      <c r="F180" s="32">
        <f t="shared" si="75"/>
        <v>133</v>
      </c>
      <c r="G180" s="30"/>
      <c r="H180" s="31"/>
      <c r="I180" s="30"/>
      <c r="J180" s="32"/>
      <c r="K180" s="68"/>
      <c r="L180" s="32"/>
      <c r="M180" s="70"/>
      <c r="N180" s="67"/>
      <c r="O180" s="68"/>
      <c r="P180" s="132"/>
      <c r="Q180" s="30"/>
      <c r="R180" s="56"/>
      <c r="S180" s="73"/>
      <c r="T180" s="28"/>
      <c r="U180" s="28"/>
      <c r="V180" s="69"/>
    </row>
    <row r="181" spans="6:22" ht="18" hidden="1" customHeight="1" x14ac:dyDescent="0.15">
      <c r="F181" s="32">
        <f t="shared" si="75"/>
        <v>134</v>
      </c>
      <c r="G181" s="30"/>
      <c r="H181" s="31"/>
      <c r="I181" s="30"/>
      <c r="J181" s="32"/>
      <c r="K181" s="68"/>
      <c r="L181" s="32"/>
      <c r="M181" s="70"/>
      <c r="N181" s="67"/>
      <c r="O181" s="68"/>
      <c r="P181" s="132"/>
      <c r="Q181" s="30"/>
      <c r="R181" s="56"/>
      <c r="S181" s="73"/>
      <c r="T181" s="28"/>
      <c r="U181" s="28"/>
      <c r="V181" s="69"/>
    </row>
    <row r="182" spans="6:22" ht="18" hidden="1" customHeight="1" x14ac:dyDescent="0.15">
      <c r="F182" s="32">
        <f t="shared" si="75"/>
        <v>135</v>
      </c>
      <c r="G182" s="30"/>
      <c r="H182" s="31"/>
      <c r="I182" s="30"/>
      <c r="J182" s="32"/>
      <c r="K182" s="115"/>
      <c r="L182" s="32"/>
      <c r="M182" s="70"/>
      <c r="N182" s="67"/>
      <c r="O182" s="68"/>
      <c r="P182" s="67"/>
      <c r="Q182" s="30"/>
      <c r="R182" s="56"/>
      <c r="S182" s="73"/>
      <c r="T182" s="28"/>
      <c r="U182" s="28"/>
      <c r="V182" s="69"/>
    </row>
    <row r="183" spans="6:22" ht="18" hidden="1" customHeight="1" x14ac:dyDescent="0.15">
      <c r="F183" s="32">
        <f t="shared" si="75"/>
        <v>136</v>
      </c>
      <c r="G183" s="30"/>
      <c r="H183" s="31"/>
      <c r="I183" s="30"/>
      <c r="J183" s="32"/>
      <c r="K183" s="68"/>
      <c r="L183" s="32"/>
      <c r="M183" s="70"/>
      <c r="N183" s="67"/>
      <c r="O183" s="68"/>
      <c r="P183" s="132"/>
      <c r="Q183" s="30"/>
      <c r="R183" s="56"/>
      <c r="S183" s="73"/>
      <c r="T183" s="28"/>
      <c r="U183" s="28"/>
      <c r="V183" s="69"/>
    </row>
    <row r="184" spans="6:22" ht="18" hidden="1" customHeight="1" x14ac:dyDescent="0.15">
      <c r="F184" s="32">
        <f t="shared" si="75"/>
        <v>137</v>
      </c>
      <c r="G184" s="30"/>
      <c r="H184" s="31"/>
      <c r="I184" s="30"/>
      <c r="J184" s="32"/>
      <c r="K184" s="68"/>
      <c r="L184" s="32"/>
      <c r="M184" s="70"/>
      <c r="N184" s="67"/>
      <c r="O184" s="68"/>
      <c r="P184" s="132"/>
      <c r="Q184" s="30"/>
      <c r="R184" s="56"/>
      <c r="S184" s="73"/>
      <c r="T184" s="28"/>
      <c r="U184" s="28"/>
      <c r="V184" s="69"/>
    </row>
    <row r="185" spans="6:22" ht="18" hidden="1" customHeight="1" x14ac:dyDescent="0.15">
      <c r="F185" s="32">
        <f t="shared" si="75"/>
        <v>138</v>
      </c>
      <c r="G185" s="133"/>
      <c r="H185" s="31"/>
      <c r="I185" s="30"/>
      <c r="J185" s="32"/>
      <c r="K185" s="68"/>
      <c r="L185" s="32"/>
      <c r="M185" s="70"/>
      <c r="N185" s="67"/>
      <c r="O185" s="68"/>
      <c r="P185" s="134"/>
      <c r="Q185" s="135"/>
      <c r="R185" s="56"/>
      <c r="S185" s="73"/>
      <c r="T185" s="28"/>
      <c r="U185" s="28"/>
      <c r="V185" s="69"/>
    </row>
    <row r="186" spans="6:22" ht="18" hidden="1" customHeight="1" x14ac:dyDescent="0.15">
      <c r="F186" s="32">
        <f t="shared" si="75"/>
        <v>139</v>
      </c>
      <c r="G186" s="30"/>
      <c r="H186" s="31"/>
      <c r="I186" s="30"/>
      <c r="J186" s="32"/>
      <c r="K186" s="68"/>
      <c r="L186" s="32"/>
      <c r="M186" s="70"/>
      <c r="N186" s="67"/>
      <c r="O186" s="68"/>
      <c r="P186" s="132"/>
      <c r="Q186" s="30"/>
      <c r="R186" s="56"/>
      <c r="S186" s="73"/>
      <c r="T186" s="28"/>
      <c r="U186" s="28"/>
      <c r="V186" s="69"/>
    </row>
    <row r="187" spans="6:22" ht="18" hidden="1" customHeight="1" x14ac:dyDescent="0.15">
      <c r="F187" s="32">
        <f t="shared" si="75"/>
        <v>140</v>
      </c>
      <c r="G187" s="30"/>
      <c r="H187" s="31"/>
      <c r="I187" s="30"/>
      <c r="J187" s="32"/>
      <c r="K187" s="68"/>
      <c r="L187" s="32"/>
      <c r="M187" s="70"/>
      <c r="N187" s="67"/>
      <c r="O187" s="68"/>
      <c r="P187" s="67"/>
      <c r="Q187" s="30"/>
      <c r="R187" s="56"/>
      <c r="S187" s="73"/>
      <c r="T187" s="28"/>
      <c r="U187" s="28"/>
      <c r="V187" s="69"/>
    </row>
    <row r="188" spans="6:22" ht="18" hidden="1" customHeight="1" x14ac:dyDescent="0.15">
      <c r="F188" s="32">
        <f t="shared" si="75"/>
        <v>141</v>
      </c>
      <c r="G188" s="133"/>
      <c r="H188" s="31"/>
      <c r="I188" s="30"/>
      <c r="J188" s="32"/>
      <c r="K188" s="68"/>
      <c r="L188" s="32"/>
      <c r="M188" s="70"/>
      <c r="N188" s="67"/>
      <c r="O188" s="68"/>
      <c r="P188" s="134"/>
      <c r="Q188" s="135"/>
      <c r="R188" s="56"/>
      <c r="S188" s="73"/>
      <c r="T188" s="28"/>
      <c r="U188" s="28"/>
      <c r="V188" s="69"/>
    </row>
    <row r="189" spans="6:22" ht="18" hidden="1" customHeight="1" x14ac:dyDescent="0.15">
      <c r="F189" s="32">
        <f t="shared" si="75"/>
        <v>142</v>
      </c>
      <c r="G189" s="30"/>
      <c r="H189" s="31"/>
      <c r="I189" s="30"/>
      <c r="J189" s="32"/>
      <c r="K189" s="68"/>
      <c r="L189" s="32"/>
      <c r="M189" s="70"/>
      <c r="N189" s="67"/>
      <c r="O189" s="68"/>
      <c r="P189" s="132"/>
      <c r="Q189" s="30"/>
      <c r="R189" s="56"/>
      <c r="S189" s="73"/>
      <c r="T189" s="28"/>
      <c r="U189" s="28"/>
      <c r="V189" s="69"/>
    </row>
    <row r="190" spans="6:22" ht="18" hidden="1" customHeight="1" x14ac:dyDescent="0.15">
      <c r="F190" s="32">
        <f t="shared" si="75"/>
        <v>143</v>
      </c>
      <c r="G190" s="30"/>
      <c r="H190" s="31"/>
      <c r="I190" s="30"/>
      <c r="J190" s="32"/>
      <c r="K190" s="68"/>
      <c r="L190" s="32"/>
      <c r="M190" s="70"/>
      <c r="N190" s="67"/>
      <c r="O190" s="68"/>
      <c r="P190" s="132"/>
      <c r="Q190" s="30"/>
      <c r="R190" s="56"/>
      <c r="S190" s="73"/>
      <c r="T190" s="28"/>
      <c r="U190" s="28"/>
      <c r="V190" s="69"/>
    </row>
    <row r="191" spans="6:22" ht="18" hidden="1" customHeight="1" x14ac:dyDescent="0.15">
      <c r="F191" s="32">
        <f t="shared" si="75"/>
        <v>144</v>
      </c>
      <c r="G191" s="30"/>
      <c r="H191" s="31"/>
      <c r="I191" s="30"/>
      <c r="J191" s="32"/>
      <c r="K191" s="68"/>
      <c r="L191" s="32"/>
      <c r="M191" s="70"/>
      <c r="N191" s="67"/>
      <c r="O191" s="68"/>
      <c r="P191" s="132"/>
      <c r="Q191" s="30"/>
      <c r="R191" s="56"/>
      <c r="S191" s="73"/>
      <c r="T191" s="28"/>
      <c r="U191" s="28"/>
      <c r="V191" s="69"/>
    </row>
    <row r="192" spans="6:22" ht="18" hidden="1" customHeight="1" x14ac:dyDescent="0.15">
      <c r="F192" s="32">
        <f t="shared" si="75"/>
        <v>145</v>
      </c>
      <c r="G192" s="30"/>
      <c r="H192" s="31"/>
      <c r="I192" s="30"/>
      <c r="J192" s="32"/>
      <c r="K192" s="68"/>
      <c r="L192" s="32"/>
      <c r="M192" s="70"/>
      <c r="N192" s="67"/>
      <c r="O192" s="68"/>
      <c r="P192" s="67"/>
      <c r="Q192" s="30"/>
      <c r="R192" s="56"/>
      <c r="S192" s="73"/>
      <c r="T192" s="28"/>
      <c r="U192" s="28"/>
      <c r="V192" s="69"/>
    </row>
    <row r="193" spans="6:22" ht="18" hidden="1" customHeight="1" x14ac:dyDescent="0.15">
      <c r="F193" s="32">
        <f t="shared" si="75"/>
        <v>146</v>
      </c>
      <c r="G193" s="30"/>
      <c r="H193" s="31"/>
      <c r="I193" s="30"/>
      <c r="J193" s="32"/>
      <c r="K193" s="115"/>
      <c r="L193" s="32"/>
      <c r="M193" s="70"/>
      <c r="N193" s="67"/>
      <c r="O193" s="68"/>
      <c r="P193" s="132"/>
      <c r="Q193" s="30"/>
      <c r="R193" s="56"/>
      <c r="S193" s="73"/>
      <c r="T193" s="28"/>
      <c r="U193" s="28"/>
      <c r="V193" s="69"/>
    </row>
    <row r="194" spans="6:22" ht="18" hidden="1" customHeight="1" x14ac:dyDescent="0.15">
      <c r="F194" s="32">
        <f t="shared" si="75"/>
        <v>147</v>
      </c>
      <c r="G194" s="30"/>
      <c r="H194" s="31"/>
      <c r="I194" s="30"/>
      <c r="J194" s="32"/>
      <c r="K194" s="68"/>
      <c r="L194" s="32"/>
      <c r="M194" s="70"/>
      <c r="N194" s="67"/>
      <c r="O194" s="68"/>
      <c r="P194" s="132"/>
      <c r="Q194" s="30"/>
      <c r="R194" s="56"/>
      <c r="S194" s="73"/>
      <c r="T194" s="28"/>
      <c r="U194" s="28"/>
      <c r="V194" s="69"/>
    </row>
    <row r="195" spans="6:22" ht="18" hidden="1" customHeight="1" x14ac:dyDescent="0.15">
      <c r="F195" s="32">
        <f t="shared" si="75"/>
        <v>148</v>
      </c>
      <c r="G195" s="133"/>
      <c r="H195" s="31"/>
      <c r="I195" s="30"/>
      <c r="J195" s="32"/>
      <c r="K195" s="68"/>
      <c r="L195" s="32"/>
      <c r="M195" s="70"/>
      <c r="N195" s="67"/>
      <c r="O195" s="68"/>
      <c r="P195" s="132"/>
      <c r="Q195" s="30"/>
      <c r="R195" s="56"/>
      <c r="S195" s="73"/>
      <c r="T195" s="28"/>
      <c r="U195" s="28"/>
      <c r="V195" s="69"/>
    </row>
    <row r="196" spans="6:22" ht="18" hidden="1" customHeight="1" x14ac:dyDescent="0.15">
      <c r="F196" s="32">
        <f t="shared" si="75"/>
        <v>149</v>
      </c>
      <c r="G196" s="133"/>
      <c r="H196" s="31"/>
      <c r="I196" s="30"/>
      <c r="J196" s="32"/>
      <c r="K196" s="68"/>
      <c r="L196" s="32"/>
      <c r="M196" s="70"/>
      <c r="N196" s="67"/>
      <c r="O196" s="68"/>
      <c r="P196" s="134"/>
      <c r="Q196" s="135"/>
      <c r="R196" s="56"/>
      <c r="S196" s="73"/>
      <c r="T196" s="28"/>
      <c r="U196" s="28"/>
      <c r="V196" s="69"/>
    </row>
    <row r="197" spans="6:22" ht="18" hidden="1" customHeight="1" x14ac:dyDescent="0.15">
      <c r="F197" s="32">
        <f t="shared" si="75"/>
        <v>150</v>
      </c>
      <c r="G197" s="30"/>
      <c r="H197" s="31"/>
      <c r="I197" s="30"/>
      <c r="J197" s="32"/>
      <c r="K197" s="68"/>
      <c r="L197" s="32"/>
      <c r="M197" s="70"/>
      <c r="N197" s="67"/>
      <c r="O197" s="68"/>
      <c r="P197" s="67"/>
      <c r="Q197" s="30"/>
      <c r="R197" s="56"/>
      <c r="S197" s="73"/>
      <c r="T197" s="28"/>
      <c r="U197" s="28"/>
      <c r="V197" s="69"/>
    </row>
    <row r="198" spans="6:22" ht="18" hidden="1" customHeight="1" x14ac:dyDescent="0.15">
      <c r="F198" s="32">
        <f t="shared" si="75"/>
        <v>151</v>
      </c>
      <c r="G198" s="133"/>
      <c r="H198" s="31"/>
      <c r="I198" s="30"/>
      <c r="J198" s="32"/>
      <c r="K198" s="68"/>
      <c r="L198" s="32"/>
      <c r="M198" s="70"/>
      <c r="N198" s="67"/>
      <c r="O198" s="68"/>
      <c r="P198" s="67"/>
      <c r="Q198" s="30"/>
      <c r="R198" s="56"/>
      <c r="S198" s="73"/>
      <c r="T198" s="28"/>
      <c r="U198" s="28"/>
      <c r="V198" s="69"/>
    </row>
    <row r="199" spans="6:22" ht="18" hidden="1" customHeight="1" x14ac:dyDescent="0.15">
      <c r="F199" s="32">
        <f t="shared" si="75"/>
        <v>152</v>
      </c>
      <c r="G199" s="30"/>
      <c r="H199" s="31"/>
      <c r="I199" s="30"/>
      <c r="J199" s="32"/>
      <c r="K199" s="68"/>
      <c r="L199" s="32"/>
      <c r="M199" s="70"/>
      <c r="N199" s="67"/>
      <c r="O199" s="68"/>
      <c r="P199" s="67"/>
      <c r="Q199" s="30"/>
      <c r="R199" s="56"/>
      <c r="S199" s="73"/>
      <c r="T199" s="28"/>
      <c r="U199" s="28"/>
      <c r="V199" s="69"/>
    </row>
    <row r="200" spans="6:22" ht="18" hidden="1" customHeight="1" x14ac:dyDescent="0.15">
      <c r="F200" s="32">
        <f t="shared" si="75"/>
        <v>153</v>
      </c>
      <c r="G200" s="30"/>
      <c r="H200" s="31"/>
      <c r="I200" s="30"/>
      <c r="J200" s="32"/>
      <c r="K200" s="68"/>
      <c r="L200" s="32"/>
      <c r="M200" s="70"/>
      <c r="N200" s="67"/>
      <c r="O200" s="68"/>
      <c r="P200" s="67"/>
      <c r="Q200" s="30"/>
      <c r="R200" s="56"/>
      <c r="S200" s="73"/>
      <c r="T200" s="28"/>
      <c r="U200" s="28"/>
      <c r="V200" s="69"/>
    </row>
    <row r="201" spans="6:22" ht="18" hidden="1" customHeight="1" x14ac:dyDescent="0.15">
      <c r="F201" s="32">
        <f t="shared" si="75"/>
        <v>154</v>
      </c>
      <c r="G201" s="30"/>
      <c r="H201" s="31"/>
      <c r="I201" s="30"/>
      <c r="J201" s="32"/>
      <c r="K201" s="68"/>
      <c r="L201" s="32"/>
      <c r="M201" s="70"/>
      <c r="N201" s="67"/>
      <c r="O201" s="68"/>
      <c r="P201" s="67"/>
      <c r="Q201" s="30"/>
      <c r="R201" s="56"/>
      <c r="S201" s="73"/>
      <c r="T201" s="28"/>
      <c r="U201" s="28"/>
      <c r="V201" s="69"/>
    </row>
    <row r="202" spans="6:22" ht="18" hidden="1" customHeight="1" x14ac:dyDescent="0.15">
      <c r="F202" s="32">
        <f t="shared" si="75"/>
        <v>155</v>
      </c>
      <c r="G202" s="31"/>
      <c r="H202" s="31"/>
      <c r="I202" s="30"/>
      <c r="J202" s="32"/>
      <c r="K202" s="68"/>
      <c r="L202" s="32"/>
      <c r="M202" s="70"/>
      <c r="N202" s="67"/>
      <c r="O202" s="68"/>
      <c r="P202" s="67"/>
      <c r="Q202" s="30"/>
      <c r="R202" s="56"/>
      <c r="S202" s="73"/>
      <c r="T202" s="28"/>
      <c r="U202" s="28"/>
      <c r="V202" s="69"/>
    </row>
    <row r="203" spans="6:22" ht="18" hidden="1" customHeight="1" x14ac:dyDescent="0.15">
      <c r="F203" s="32">
        <f t="shared" si="75"/>
        <v>156</v>
      </c>
      <c r="G203" s="30"/>
      <c r="H203" s="31"/>
      <c r="I203" s="30"/>
      <c r="J203" s="32"/>
      <c r="K203" s="68"/>
      <c r="L203" s="32"/>
      <c r="M203" s="70"/>
      <c r="N203" s="67"/>
      <c r="O203" s="68"/>
      <c r="P203" s="132"/>
      <c r="Q203" s="30"/>
      <c r="R203" s="56"/>
      <c r="S203" s="73"/>
      <c r="T203" s="28"/>
      <c r="U203" s="28"/>
      <c r="V203" s="69"/>
    </row>
    <row r="204" spans="6:22" ht="18" hidden="1" customHeight="1" x14ac:dyDescent="0.15">
      <c r="F204" s="32">
        <f t="shared" si="75"/>
        <v>157</v>
      </c>
      <c r="G204" s="30"/>
      <c r="H204" s="31"/>
      <c r="I204" s="30"/>
      <c r="J204" s="32"/>
      <c r="K204" s="68"/>
      <c r="L204" s="32"/>
      <c r="M204" s="70"/>
      <c r="N204" s="67"/>
      <c r="O204" s="68"/>
      <c r="P204" s="67"/>
      <c r="Q204" s="30"/>
      <c r="R204" s="56"/>
      <c r="S204" s="73"/>
      <c r="T204" s="28"/>
      <c r="U204" s="28"/>
      <c r="V204" s="69"/>
    </row>
    <row r="205" spans="6:22" ht="18" hidden="1" customHeight="1" x14ac:dyDescent="0.15">
      <c r="F205" s="32">
        <f t="shared" si="75"/>
        <v>158</v>
      </c>
      <c r="G205" s="133"/>
      <c r="H205" s="31"/>
      <c r="I205" s="30"/>
      <c r="J205" s="32"/>
      <c r="K205" s="68"/>
      <c r="L205" s="32"/>
      <c r="M205" s="70"/>
      <c r="N205" s="67"/>
      <c r="O205" s="68"/>
      <c r="P205" s="67"/>
      <c r="Q205" s="30"/>
      <c r="R205" s="56"/>
      <c r="S205" s="73"/>
      <c r="T205" s="28"/>
      <c r="U205" s="28"/>
      <c r="V205" s="69"/>
    </row>
    <row r="206" spans="6:22" ht="18" hidden="1" customHeight="1" x14ac:dyDescent="0.15">
      <c r="F206" s="32">
        <f t="shared" si="75"/>
        <v>159</v>
      </c>
      <c r="G206" s="30"/>
      <c r="H206" s="31"/>
      <c r="I206" s="30"/>
      <c r="J206" s="32"/>
      <c r="K206" s="68"/>
      <c r="L206" s="32"/>
      <c r="M206" s="70"/>
      <c r="N206" s="67"/>
      <c r="O206" s="68"/>
      <c r="P206" s="67"/>
      <c r="Q206" s="30"/>
      <c r="R206" s="56"/>
      <c r="S206" s="73"/>
      <c r="T206" s="28"/>
      <c r="U206" s="28"/>
      <c r="V206" s="69"/>
    </row>
    <row r="207" spans="6:22" ht="18" hidden="1" customHeight="1" x14ac:dyDescent="0.15">
      <c r="F207" s="32">
        <f t="shared" si="75"/>
        <v>160</v>
      </c>
      <c r="G207" s="31"/>
      <c r="H207" s="31"/>
      <c r="I207" s="30"/>
      <c r="J207" s="32"/>
      <c r="K207" s="68"/>
      <c r="L207" s="32"/>
      <c r="M207" s="70"/>
      <c r="N207" s="67"/>
      <c r="O207" s="68"/>
      <c r="P207" s="67"/>
      <c r="Q207" s="30"/>
      <c r="R207" s="56"/>
      <c r="S207" s="73"/>
      <c r="T207" s="28"/>
      <c r="U207" s="28"/>
      <c r="V207" s="69"/>
    </row>
    <row r="208" spans="6:22" ht="18" hidden="1" customHeight="1" x14ac:dyDescent="0.15">
      <c r="F208" s="32">
        <f t="shared" si="75"/>
        <v>161</v>
      </c>
      <c r="G208" s="133"/>
      <c r="H208" s="31"/>
      <c r="I208" s="30"/>
      <c r="J208" s="32"/>
      <c r="K208" s="68"/>
      <c r="L208" s="32"/>
      <c r="M208" s="70"/>
      <c r="N208" s="67"/>
      <c r="O208" s="68"/>
      <c r="P208" s="67"/>
      <c r="Q208" s="30"/>
      <c r="R208" s="56"/>
      <c r="S208" s="73"/>
      <c r="T208" s="28"/>
      <c r="U208" s="28"/>
      <c r="V208" s="69"/>
    </row>
    <row r="209" spans="1:23" ht="18" hidden="1" customHeight="1" x14ac:dyDescent="0.15">
      <c r="F209" s="32">
        <f t="shared" si="75"/>
        <v>162</v>
      </c>
      <c r="G209" s="133"/>
      <c r="H209" s="31"/>
      <c r="I209" s="30"/>
      <c r="J209" s="32"/>
      <c r="K209" s="68"/>
      <c r="L209" s="32"/>
      <c r="M209" s="70"/>
      <c r="N209" s="67"/>
      <c r="O209" s="68"/>
      <c r="P209" s="67"/>
      <c r="Q209" s="30"/>
      <c r="R209" s="56"/>
      <c r="S209" s="73"/>
      <c r="T209" s="28"/>
      <c r="U209" s="28"/>
      <c r="V209" s="69"/>
    </row>
    <row r="210" spans="1:23" ht="18" hidden="1" customHeight="1" x14ac:dyDescent="0.15">
      <c r="F210" s="32">
        <f t="shared" si="75"/>
        <v>163</v>
      </c>
      <c r="G210" s="30"/>
      <c r="H210" s="31"/>
      <c r="I210" s="30"/>
      <c r="J210" s="32"/>
      <c r="K210" s="68"/>
      <c r="L210" s="32"/>
      <c r="M210" s="70"/>
      <c r="N210" s="67"/>
      <c r="O210" s="68"/>
      <c r="P210" s="132"/>
      <c r="Q210" s="30"/>
      <c r="R210" s="56"/>
      <c r="S210" s="73"/>
      <c r="T210" s="28"/>
      <c r="U210" s="28"/>
      <c r="V210" s="69"/>
    </row>
    <row r="211" spans="1:23" ht="18" hidden="1" customHeight="1" x14ac:dyDescent="0.15">
      <c r="F211" s="32">
        <f t="shared" si="75"/>
        <v>164</v>
      </c>
      <c r="G211" s="30"/>
      <c r="H211" s="31"/>
      <c r="I211" s="30"/>
      <c r="J211" s="32"/>
      <c r="K211" s="68"/>
      <c r="L211" s="32"/>
      <c r="M211" s="70"/>
      <c r="N211" s="67"/>
      <c r="O211" s="68"/>
      <c r="P211" s="67"/>
      <c r="Q211" s="30"/>
      <c r="R211" s="56"/>
      <c r="S211" s="73"/>
      <c r="T211" s="28"/>
      <c r="U211" s="28"/>
      <c r="V211" s="69"/>
    </row>
    <row r="212" spans="1:23" ht="18" hidden="1" customHeight="1" x14ac:dyDescent="0.15">
      <c r="F212" s="32">
        <f t="shared" si="75"/>
        <v>165</v>
      </c>
      <c r="G212" s="133"/>
      <c r="H212" s="31"/>
      <c r="I212" s="30"/>
      <c r="J212" s="32"/>
      <c r="K212" s="68"/>
      <c r="L212" s="32"/>
      <c r="M212" s="70"/>
      <c r="N212" s="67"/>
      <c r="O212" s="68"/>
      <c r="P212" s="67"/>
      <c r="Q212" s="30"/>
      <c r="R212" s="56"/>
      <c r="S212" s="73"/>
      <c r="T212" s="28"/>
      <c r="U212" s="28"/>
      <c r="V212" s="69"/>
    </row>
    <row r="213" spans="1:23" ht="18" hidden="1" customHeight="1" x14ac:dyDescent="0.15">
      <c r="F213" s="32">
        <f t="shared" si="75"/>
        <v>166</v>
      </c>
      <c r="G213" s="31"/>
      <c r="H213" s="31"/>
      <c r="I213" s="30"/>
      <c r="J213" s="32"/>
      <c r="K213" s="115"/>
      <c r="L213" s="32"/>
      <c r="M213" s="70"/>
      <c r="N213" s="67"/>
      <c r="O213" s="68"/>
      <c r="P213" s="67"/>
      <c r="Q213" s="30"/>
      <c r="R213" s="56"/>
      <c r="S213" s="73"/>
      <c r="T213" s="28"/>
      <c r="U213" s="28"/>
      <c r="V213" s="69"/>
    </row>
    <row r="214" spans="1:23" ht="18" hidden="1" customHeight="1" x14ac:dyDescent="0.15">
      <c r="F214" s="32">
        <f t="shared" si="75"/>
        <v>167</v>
      </c>
      <c r="G214" s="30"/>
      <c r="H214" s="31"/>
      <c r="I214" s="30"/>
      <c r="J214" s="32"/>
      <c r="K214" s="68"/>
      <c r="L214" s="32"/>
      <c r="M214" s="70"/>
      <c r="N214" s="67"/>
      <c r="O214" s="68"/>
      <c r="P214" s="132"/>
      <c r="Q214" s="30"/>
      <c r="R214" s="56"/>
      <c r="S214" s="73"/>
      <c r="T214" s="28"/>
      <c r="U214" s="28"/>
      <c r="V214" s="69"/>
    </row>
    <row r="215" spans="1:23" ht="18" hidden="1" customHeight="1" x14ac:dyDescent="0.15">
      <c r="F215" s="32">
        <f t="shared" si="75"/>
        <v>168</v>
      </c>
      <c r="G215" s="133"/>
      <c r="H215" s="31"/>
      <c r="I215" s="30"/>
      <c r="J215" s="32"/>
      <c r="K215" s="68"/>
      <c r="L215" s="32"/>
      <c r="M215" s="70"/>
      <c r="N215" s="67"/>
      <c r="O215" s="68"/>
      <c r="P215" s="68"/>
      <c r="Q215" s="135"/>
      <c r="R215" s="56"/>
      <c r="S215" s="73"/>
      <c r="T215" s="28"/>
      <c r="U215" s="28"/>
      <c r="V215" s="69"/>
    </row>
    <row r="216" spans="1:23" ht="18" hidden="1" customHeight="1" x14ac:dyDescent="0.15">
      <c r="A216" s="121"/>
      <c r="B216" s="121"/>
      <c r="C216" s="121"/>
      <c r="D216" s="121"/>
      <c r="E216" s="22"/>
      <c r="F216" s="32">
        <f t="shared" si="75"/>
        <v>169</v>
      </c>
      <c r="G216" s="30"/>
      <c r="H216" s="31"/>
      <c r="I216" s="30"/>
      <c r="J216" s="32"/>
      <c r="K216" s="68"/>
      <c r="L216" s="32"/>
      <c r="M216" s="70"/>
      <c r="N216" s="67"/>
      <c r="O216" s="68"/>
      <c r="P216" s="67"/>
      <c r="Q216" s="30"/>
      <c r="R216" s="56"/>
      <c r="S216" s="73"/>
      <c r="T216" s="28"/>
      <c r="U216" s="28"/>
      <c r="V216" s="69"/>
      <c r="W216" s="47"/>
    </row>
    <row r="217" spans="1:23" ht="18" hidden="1" customHeight="1" x14ac:dyDescent="0.15">
      <c r="A217" s="121"/>
      <c r="B217" s="121"/>
      <c r="C217" s="121"/>
      <c r="D217" s="121"/>
      <c r="E217" s="22"/>
      <c r="F217" s="32">
        <f t="shared" si="75"/>
        <v>170</v>
      </c>
      <c r="G217" s="133"/>
      <c r="H217" s="31"/>
      <c r="I217" s="30"/>
      <c r="J217" s="32"/>
      <c r="K217" s="68"/>
      <c r="L217" s="32"/>
      <c r="M217" s="70"/>
      <c r="N217" s="67"/>
      <c r="O217" s="68"/>
      <c r="P217" s="68"/>
      <c r="Q217" s="30"/>
      <c r="R217" s="56"/>
      <c r="S217" s="73"/>
      <c r="T217" s="28"/>
      <c r="U217" s="28"/>
      <c r="V217" s="69"/>
      <c r="W217" s="47"/>
    </row>
    <row r="218" spans="1:23" ht="18" hidden="1" customHeight="1" x14ac:dyDescent="0.15">
      <c r="C218" s="121"/>
      <c r="D218" s="121"/>
      <c r="F218" s="32">
        <f t="shared" si="75"/>
        <v>171</v>
      </c>
      <c r="G218" s="133"/>
      <c r="H218" s="31"/>
      <c r="I218" s="30"/>
      <c r="J218" s="32"/>
      <c r="K218" s="68"/>
      <c r="L218" s="32"/>
      <c r="M218" s="70"/>
      <c r="N218" s="67"/>
      <c r="O218" s="68"/>
      <c r="P218" s="68"/>
      <c r="Q218" s="135"/>
      <c r="R218" s="56"/>
      <c r="S218" s="73"/>
      <c r="T218" s="28"/>
      <c r="U218" s="28"/>
      <c r="V218" s="69"/>
    </row>
    <row r="219" spans="1:23" ht="18" hidden="1" customHeight="1" x14ac:dyDescent="0.15">
      <c r="F219" s="32">
        <f t="shared" si="75"/>
        <v>172</v>
      </c>
      <c r="G219" s="133"/>
      <c r="H219" s="31"/>
      <c r="I219" s="30"/>
      <c r="J219" s="32"/>
      <c r="K219" s="68"/>
      <c r="L219" s="32"/>
      <c r="M219" s="70"/>
      <c r="N219" s="67"/>
      <c r="O219" s="68"/>
      <c r="P219" s="68"/>
      <c r="Q219" s="135"/>
      <c r="R219" s="56"/>
      <c r="S219" s="73"/>
      <c r="T219" s="28"/>
      <c r="U219" s="28"/>
      <c r="V219" s="69"/>
    </row>
    <row r="220" spans="1:23" ht="18" hidden="1" customHeight="1" x14ac:dyDescent="0.15">
      <c r="F220" s="32">
        <f t="shared" si="75"/>
        <v>173</v>
      </c>
      <c r="G220" s="30"/>
      <c r="H220" s="31"/>
      <c r="I220" s="30"/>
      <c r="J220" s="32"/>
      <c r="K220" s="68"/>
      <c r="L220" s="32"/>
      <c r="M220" s="70"/>
      <c r="N220" s="67"/>
      <c r="O220" s="68"/>
      <c r="P220" s="132"/>
      <c r="Q220" s="30"/>
      <c r="R220" s="56"/>
      <c r="S220" s="73"/>
      <c r="T220" s="28"/>
      <c r="U220" s="28"/>
      <c r="V220" s="69"/>
    </row>
    <row r="221" spans="1:23" ht="18" hidden="1" customHeight="1" x14ac:dyDescent="0.15">
      <c r="F221" s="32">
        <f t="shared" si="75"/>
        <v>174</v>
      </c>
      <c r="G221" s="133"/>
      <c r="H221" s="31"/>
      <c r="I221" s="30"/>
      <c r="J221" s="32"/>
      <c r="K221" s="68"/>
      <c r="L221" s="32"/>
      <c r="M221" s="70"/>
      <c r="N221" s="67"/>
      <c r="O221" s="68"/>
      <c r="P221" s="67"/>
      <c r="Q221" s="30"/>
      <c r="R221" s="56"/>
      <c r="S221" s="73"/>
      <c r="T221" s="28"/>
      <c r="U221" s="28"/>
      <c r="V221" s="69"/>
    </row>
    <row r="222" spans="1:23" ht="18" hidden="1" customHeight="1" x14ac:dyDescent="0.15">
      <c r="F222" s="32">
        <f t="shared" si="75"/>
        <v>175</v>
      </c>
      <c r="G222" s="30"/>
      <c r="H222" s="31"/>
      <c r="I222" s="30"/>
      <c r="J222" s="32"/>
      <c r="K222" s="68"/>
      <c r="L222" s="32"/>
      <c r="M222" s="70"/>
      <c r="N222" s="67"/>
      <c r="O222" s="68"/>
      <c r="P222" s="67"/>
      <c r="Q222" s="30"/>
      <c r="R222" s="56"/>
      <c r="S222" s="73"/>
      <c r="T222" s="28"/>
      <c r="U222" s="28"/>
      <c r="V222" s="69"/>
    </row>
    <row r="223" spans="1:23" ht="18" hidden="1" customHeight="1" x14ac:dyDescent="0.15">
      <c r="F223" s="32">
        <f t="shared" si="75"/>
        <v>176</v>
      </c>
      <c r="G223" s="133"/>
      <c r="H223" s="31"/>
      <c r="I223" s="30"/>
      <c r="J223" s="32"/>
      <c r="K223" s="68"/>
      <c r="L223" s="32"/>
      <c r="M223" s="70"/>
      <c r="N223" s="67"/>
      <c r="O223" s="68"/>
      <c r="P223" s="67"/>
      <c r="Q223" s="30"/>
      <c r="R223" s="56"/>
      <c r="S223" s="73"/>
      <c r="T223" s="28"/>
      <c r="U223" s="28"/>
      <c r="V223" s="69"/>
    </row>
    <row r="224" spans="1:23" ht="18" hidden="1" customHeight="1" x14ac:dyDescent="0.15">
      <c r="F224" s="32">
        <f t="shared" si="75"/>
        <v>177</v>
      </c>
      <c r="G224" s="30"/>
      <c r="H224" s="31"/>
      <c r="I224" s="30"/>
      <c r="J224" s="32"/>
      <c r="K224" s="68"/>
      <c r="L224" s="32"/>
      <c r="M224" s="70"/>
      <c r="N224" s="67"/>
      <c r="O224" s="68"/>
      <c r="P224" s="67"/>
      <c r="Q224" s="30"/>
      <c r="R224" s="56"/>
      <c r="S224" s="73"/>
      <c r="T224" s="28"/>
      <c r="U224" s="28"/>
      <c r="V224" s="69"/>
    </row>
    <row r="225" spans="6:22" ht="18" hidden="1" customHeight="1" x14ac:dyDescent="0.15">
      <c r="F225" s="32">
        <f t="shared" si="75"/>
        <v>178</v>
      </c>
      <c r="G225" s="31"/>
      <c r="H225" s="31"/>
      <c r="I225" s="30"/>
      <c r="J225" s="32"/>
      <c r="K225" s="68"/>
      <c r="L225" s="32"/>
      <c r="M225" s="70"/>
      <c r="N225" s="67"/>
      <c r="O225" s="68"/>
      <c r="P225" s="67"/>
      <c r="Q225" s="30"/>
      <c r="R225" s="56"/>
      <c r="S225" s="73"/>
      <c r="T225" s="28"/>
      <c r="U225" s="28"/>
      <c r="V225" s="69"/>
    </row>
    <row r="226" spans="6:22" ht="18" hidden="1" customHeight="1" x14ac:dyDescent="0.15">
      <c r="F226" s="32">
        <f t="shared" si="75"/>
        <v>179</v>
      </c>
      <c r="G226" s="133"/>
      <c r="H226" s="31"/>
      <c r="I226" s="30"/>
      <c r="J226" s="32"/>
      <c r="K226" s="68"/>
      <c r="L226" s="32"/>
      <c r="M226" s="70"/>
      <c r="N226" s="67"/>
      <c r="O226" s="68"/>
      <c r="P226" s="68"/>
      <c r="Q226" s="135"/>
      <c r="R226" s="56"/>
      <c r="S226" s="73"/>
      <c r="T226" s="28"/>
      <c r="U226" s="28"/>
      <c r="V226" s="69"/>
    </row>
    <row r="227" spans="6:22" ht="18" hidden="1" customHeight="1" x14ac:dyDescent="0.15">
      <c r="F227" s="32">
        <f t="shared" si="75"/>
        <v>180</v>
      </c>
      <c r="G227" s="30"/>
      <c r="H227" s="31"/>
      <c r="I227" s="30"/>
      <c r="J227" s="32"/>
      <c r="K227" s="68"/>
      <c r="L227" s="32"/>
      <c r="M227" s="70"/>
      <c r="N227" s="67"/>
      <c r="O227" s="68"/>
      <c r="P227" s="67"/>
      <c r="Q227" s="30"/>
      <c r="R227" s="56"/>
      <c r="S227" s="73"/>
      <c r="T227" s="28"/>
      <c r="U227" s="28"/>
      <c r="V227" s="69"/>
    </row>
    <row r="228" spans="6:22" ht="18" hidden="1" customHeight="1" x14ac:dyDescent="0.15">
      <c r="F228" s="32">
        <f t="shared" si="75"/>
        <v>181</v>
      </c>
      <c r="G228" s="30"/>
      <c r="H228" s="31"/>
      <c r="I228" s="30"/>
      <c r="J228" s="32"/>
      <c r="K228" s="115"/>
      <c r="L228" s="32"/>
      <c r="M228" s="70"/>
      <c r="N228" s="67"/>
      <c r="O228" s="68"/>
      <c r="P228" s="67"/>
      <c r="Q228" s="30"/>
      <c r="R228" s="56"/>
      <c r="S228" s="73"/>
      <c r="T228" s="28"/>
      <c r="U228" s="28"/>
      <c r="V228" s="69"/>
    </row>
    <row r="229" spans="6:22" ht="18" hidden="1" customHeight="1" x14ac:dyDescent="0.15">
      <c r="F229" s="32">
        <f t="shared" si="75"/>
        <v>182</v>
      </c>
      <c r="G229" s="133"/>
      <c r="H229" s="31"/>
      <c r="I229" s="30"/>
      <c r="J229" s="32"/>
      <c r="K229" s="68"/>
      <c r="L229" s="32"/>
      <c r="M229" s="70"/>
      <c r="N229" s="67"/>
      <c r="O229" s="68"/>
      <c r="P229" s="67"/>
      <c r="Q229" s="30"/>
      <c r="R229" s="56"/>
      <c r="S229" s="73"/>
      <c r="T229" s="28"/>
      <c r="U229" s="28"/>
      <c r="V229" s="69"/>
    </row>
    <row r="230" spans="6:22" ht="18" hidden="1" customHeight="1" x14ac:dyDescent="0.15">
      <c r="F230" s="32">
        <f t="shared" si="75"/>
        <v>183</v>
      </c>
      <c r="G230" s="30"/>
      <c r="H230" s="31"/>
      <c r="I230" s="30"/>
      <c r="J230" s="32"/>
      <c r="K230" s="68"/>
      <c r="L230" s="32"/>
      <c r="M230" s="70"/>
      <c r="N230" s="67"/>
      <c r="O230" s="68"/>
      <c r="P230" s="67"/>
      <c r="Q230" s="30"/>
      <c r="R230" s="56"/>
      <c r="S230" s="73"/>
      <c r="T230" s="28"/>
      <c r="U230" s="28"/>
      <c r="V230" s="69"/>
    </row>
    <row r="231" spans="6:22" ht="18" hidden="1" customHeight="1" x14ac:dyDescent="0.15">
      <c r="F231" s="32">
        <f t="shared" si="75"/>
        <v>184</v>
      </c>
      <c r="G231" s="133"/>
      <c r="H231" s="31"/>
      <c r="I231" s="30"/>
      <c r="J231" s="32"/>
      <c r="K231" s="68"/>
      <c r="L231" s="32"/>
      <c r="M231" s="70"/>
      <c r="N231" s="67"/>
      <c r="O231" s="68"/>
      <c r="P231" s="68"/>
      <c r="Q231" s="135"/>
      <c r="R231" s="56"/>
      <c r="S231" s="73"/>
      <c r="T231" s="28"/>
      <c r="U231" s="28"/>
      <c r="V231" s="69"/>
    </row>
    <row r="232" spans="6:22" ht="18" hidden="1" customHeight="1" x14ac:dyDescent="0.15">
      <c r="F232" s="32">
        <f t="shared" si="75"/>
        <v>185</v>
      </c>
      <c r="G232" s="30"/>
      <c r="H232" s="31"/>
      <c r="I232" s="30"/>
      <c r="J232" s="32"/>
      <c r="K232" s="68"/>
      <c r="L232" s="32"/>
      <c r="M232" s="70"/>
      <c r="N232" s="67"/>
      <c r="O232" s="68"/>
      <c r="P232" s="67"/>
      <c r="Q232" s="30"/>
      <c r="R232" s="56"/>
      <c r="S232" s="73"/>
      <c r="T232" s="28"/>
      <c r="U232" s="28"/>
      <c r="V232" s="69"/>
    </row>
    <row r="233" spans="6:22" ht="18" hidden="1" customHeight="1" x14ac:dyDescent="0.15">
      <c r="F233" s="32">
        <f t="shared" si="75"/>
        <v>186</v>
      </c>
      <c r="G233" s="30"/>
      <c r="H233" s="31"/>
      <c r="I233" s="30"/>
      <c r="J233" s="32"/>
      <c r="K233" s="68"/>
      <c r="L233" s="32"/>
      <c r="M233" s="70"/>
      <c r="N233" s="67"/>
      <c r="O233" s="68"/>
      <c r="P233" s="132"/>
      <c r="Q233" s="30"/>
      <c r="R233" s="56"/>
      <c r="S233" s="73"/>
      <c r="T233" s="28"/>
      <c r="U233" s="28"/>
      <c r="V233" s="69"/>
    </row>
    <row r="234" spans="6:22" ht="18" hidden="1" customHeight="1" x14ac:dyDescent="0.15">
      <c r="F234" s="32">
        <f t="shared" si="75"/>
        <v>187</v>
      </c>
      <c r="G234" s="30"/>
      <c r="H234" s="31"/>
      <c r="I234" s="30"/>
      <c r="J234" s="32"/>
      <c r="K234" s="68"/>
      <c r="L234" s="32"/>
      <c r="M234" s="70"/>
      <c r="N234" s="67"/>
      <c r="O234" s="68"/>
      <c r="P234" s="132"/>
      <c r="Q234" s="30"/>
      <c r="R234" s="56"/>
      <c r="S234" s="73"/>
      <c r="T234" s="28"/>
      <c r="U234" s="28"/>
      <c r="V234" s="69"/>
    </row>
    <row r="235" spans="6:22" ht="18" hidden="1" customHeight="1" x14ac:dyDescent="0.15">
      <c r="F235" s="32">
        <f t="shared" si="75"/>
        <v>188</v>
      </c>
      <c r="G235" s="30"/>
      <c r="H235" s="31"/>
      <c r="I235" s="30"/>
      <c r="J235" s="32"/>
      <c r="K235" s="68"/>
      <c r="L235" s="32"/>
      <c r="M235" s="70"/>
      <c r="N235" s="67"/>
      <c r="O235" s="68"/>
      <c r="P235" s="67"/>
      <c r="Q235" s="30"/>
      <c r="R235" s="56"/>
      <c r="S235" s="73"/>
      <c r="T235" s="28"/>
      <c r="U235" s="28"/>
      <c r="V235" s="69"/>
    </row>
    <row r="236" spans="6:22" ht="18" hidden="1" customHeight="1" x14ac:dyDescent="0.15">
      <c r="F236" s="32">
        <f t="shared" si="75"/>
        <v>189</v>
      </c>
      <c r="G236" s="30"/>
      <c r="H236" s="31"/>
      <c r="I236" s="30"/>
      <c r="J236" s="32"/>
      <c r="K236" s="68"/>
      <c r="L236" s="32"/>
      <c r="M236" s="70"/>
      <c r="N236" s="67"/>
      <c r="O236" s="68"/>
      <c r="P236" s="67"/>
      <c r="Q236" s="30"/>
      <c r="R236" s="56"/>
      <c r="S236" s="73"/>
      <c r="T236" s="28"/>
      <c r="U236" s="28"/>
      <c r="V236" s="69"/>
    </row>
    <row r="237" spans="6:22" ht="18" hidden="1" customHeight="1" x14ac:dyDescent="0.15">
      <c r="F237" s="32">
        <f t="shared" si="75"/>
        <v>190</v>
      </c>
      <c r="G237" s="133"/>
      <c r="H237" s="31"/>
      <c r="I237" s="30"/>
      <c r="J237" s="32"/>
      <c r="K237" s="68"/>
      <c r="L237" s="32"/>
      <c r="M237" s="70"/>
      <c r="N237" s="67"/>
      <c r="O237" s="68"/>
      <c r="P237" s="68"/>
      <c r="Q237" s="135"/>
      <c r="R237" s="56"/>
      <c r="S237" s="73"/>
      <c r="T237" s="28"/>
      <c r="U237" s="28"/>
      <c r="V237" s="69"/>
    </row>
    <row r="238" spans="6:22" ht="18" hidden="1" customHeight="1" x14ac:dyDescent="0.15">
      <c r="F238" s="32">
        <f t="shared" si="75"/>
        <v>191</v>
      </c>
      <c r="G238" s="30"/>
      <c r="H238" s="31"/>
      <c r="I238" s="30"/>
      <c r="J238" s="32"/>
      <c r="K238" s="68"/>
      <c r="L238" s="32"/>
      <c r="M238" s="70"/>
      <c r="N238" s="67"/>
      <c r="O238" s="68"/>
      <c r="P238" s="132"/>
      <c r="Q238" s="30"/>
      <c r="R238" s="56"/>
      <c r="S238" s="73"/>
      <c r="T238" s="28"/>
      <c r="U238" s="28"/>
      <c r="V238" s="69"/>
    </row>
    <row r="239" spans="6:22" ht="18" hidden="1" customHeight="1" x14ac:dyDescent="0.15">
      <c r="F239" s="32">
        <f t="shared" si="75"/>
        <v>192</v>
      </c>
      <c r="G239" s="133"/>
      <c r="H239" s="31"/>
      <c r="I239" s="30"/>
      <c r="J239" s="32"/>
      <c r="K239" s="68"/>
      <c r="L239" s="32"/>
      <c r="M239" s="70"/>
      <c r="N239" s="67"/>
      <c r="O239" s="68"/>
      <c r="P239" s="67"/>
      <c r="Q239" s="30"/>
      <c r="R239" s="56"/>
      <c r="S239" s="73"/>
      <c r="T239" s="28"/>
      <c r="U239" s="28"/>
      <c r="V239" s="69"/>
    </row>
    <row r="240" spans="6:22" ht="18" hidden="1" customHeight="1" x14ac:dyDescent="0.15">
      <c r="F240" s="32">
        <f t="shared" ref="F240:F303" si="76">F239+1</f>
        <v>193</v>
      </c>
      <c r="G240" s="30"/>
      <c r="H240" s="31"/>
      <c r="I240" s="30"/>
      <c r="J240" s="32"/>
      <c r="K240" s="68"/>
      <c r="L240" s="32"/>
      <c r="M240" s="70"/>
      <c r="N240" s="67"/>
      <c r="O240" s="68"/>
      <c r="P240" s="67"/>
      <c r="Q240" s="30"/>
      <c r="R240" s="56"/>
      <c r="S240" s="73"/>
      <c r="T240" s="28"/>
      <c r="U240" s="28"/>
      <c r="V240" s="69"/>
    </row>
    <row r="241" spans="6:22" ht="18" hidden="1" customHeight="1" x14ac:dyDescent="0.15">
      <c r="F241" s="32">
        <f t="shared" si="76"/>
        <v>194</v>
      </c>
      <c r="G241" s="133"/>
      <c r="H241" s="31"/>
      <c r="I241" s="30"/>
      <c r="J241" s="32"/>
      <c r="K241" s="68"/>
      <c r="L241" s="32"/>
      <c r="M241" s="70"/>
      <c r="N241" s="67"/>
      <c r="O241" s="68"/>
      <c r="P241" s="68"/>
      <c r="Q241" s="135"/>
      <c r="R241" s="56"/>
      <c r="S241" s="73"/>
      <c r="T241" s="28"/>
      <c r="U241" s="28"/>
      <c r="V241" s="69"/>
    </row>
    <row r="242" spans="6:22" ht="18" hidden="1" customHeight="1" x14ac:dyDescent="0.15">
      <c r="F242" s="32">
        <f t="shared" si="76"/>
        <v>195</v>
      </c>
      <c r="G242" s="30"/>
      <c r="H242" s="31"/>
      <c r="I242" s="30"/>
      <c r="J242" s="32"/>
      <c r="K242" s="68"/>
      <c r="L242" s="32"/>
      <c r="M242" s="70"/>
      <c r="N242" s="67"/>
      <c r="O242" s="68"/>
      <c r="P242" s="67"/>
      <c r="Q242" s="30"/>
      <c r="R242" s="56"/>
      <c r="S242" s="73"/>
      <c r="T242" s="28"/>
      <c r="U242" s="28"/>
      <c r="V242" s="69"/>
    </row>
    <row r="243" spans="6:22" ht="18" hidden="1" customHeight="1" x14ac:dyDescent="0.15">
      <c r="F243" s="32">
        <f t="shared" si="76"/>
        <v>196</v>
      </c>
      <c r="G243" s="133"/>
      <c r="H243" s="31"/>
      <c r="I243" s="30"/>
      <c r="J243" s="32"/>
      <c r="K243" s="68"/>
      <c r="L243" s="32"/>
      <c r="M243" s="70"/>
      <c r="N243" s="67"/>
      <c r="O243" s="68"/>
      <c r="P243" s="68"/>
      <c r="Q243" s="135"/>
      <c r="R243" s="56"/>
      <c r="S243" s="73"/>
      <c r="T243" s="28"/>
      <c r="U243" s="28"/>
      <c r="V243" s="69"/>
    </row>
    <row r="244" spans="6:22" ht="18" hidden="1" customHeight="1" x14ac:dyDescent="0.15">
      <c r="F244" s="32">
        <f t="shared" si="76"/>
        <v>197</v>
      </c>
      <c r="G244" s="30"/>
      <c r="H244" s="31"/>
      <c r="I244" s="30"/>
      <c r="J244" s="32"/>
      <c r="K244" s="68"/>
      <c r="L244" s="32"/>
      <c r="M244" s="70"/>
      <c r="N244" s="67"/>
      <c r="O244" s="68"/>
      <c r="P244" s="67"/>
      <c r="Q244" s="30"/>
      <c r="R244" s="56"/>
      <c r="S244" s="73"/>
      <c r="T244" s="28"/>
      <c r="U244" s="28"/>
      <c r="V244" s="69"/>
    </row>
    <row r="245" spans="6:22" ht="18" hidden="1" customHeight="1" x14ac:dyDescent="0.15">
      <c r="F245" s="32">
        <f t="shared" si="76"/>
        <v>198</v>
      </c>
      <c r="G245" s="30"/>
      <c r="H245" s="31"/>
      <c r="I245" s="30"/>
      <c r="J245" s="32"/>
      <c r="K245" s="68"/>
      <c r="L245" s="32"/>
      <c r="M245" s="70"/>
      <c r="N245" s="67"/>
      <c r="O245" s="68"/>
      <c r="P245" s="67"/>
      <c r="Q245" s="30"/>
      <c r="R245" s="56"/>
      <c r="S245" s="73"/>
      <c r="T245" s="28"/>
      <c r="U245" s="28"/>
      <c r="V245" s="69"/>
    </row>
    <row r="246" spans="6:22" ht="18" hidden="1" customHeight="1" x14ac:dyDescent="0.15">
      <c r="F246" s="32">
        <f t="shared" si="76"/>
        <v>199</v>
      </c>
      <c r="G246" s="30"/>
      <c r="H246" s="31"/>
      <c r="I246" s="30"/>
      <c r="J246" s="32"/>
      <c r="K246" s="68"/>
      <c r="L246" s="32"/>
      <c r="M246" s="70"/>
      <c r="N246" s="67"/>
      <c r="O246" s="68"/>
      <c r="P246" s="67"/>
      <c r="Q246" s="30"/>
      <c r="R246" s="56"/>
      <c r="S246" s="73"/>
      <c r="T246" s="28"/>
      <c r="U246" s="28"/>
      <c r="V246" s="69"/>
    </row>
    <row r="247" spans="6:22" ht="18" hidden="1" customHeight="1" x14ac:dyDescent="0.15">
      <c r="F247" s="32">
        <f t="shared" si="76"/>
        <v>200</v>
      </c>
      <c r="G247" s="30"/>
      <c r="H247" s="31"/>
      <c r="I247" s="30"/>
      <c r="J247" s="32"/>
      <c r="K247" s="68"/>
      <c r="L247" s="32"/>
      <c r="M247" s="70"/>
      <c r="N247" s="67"/>
      <c r="O247" s="68"/>
      <c r="P247" s="67"/>
      <c r="Q247" s="30"/>
      <c r="R247" s="56"/>
      <c r="S247" s="73"/>
      <c r="T247" s="28"/>
      <c r="U247" s="28"/>
      <c r="V247" s="69"/>
    </row>
    <row r="248" spans="6:22" ht="18" hidden="1" customHeight="1" x14ac:dyDescent="0.15">
      <c r="F248" s="32">
        <f t="shared" si="76"/>
        <v>201</v>
      </c>
      <c r="G248" s="133"/>
      <c r="H248" s="31"/>
      <c r="I248" s="30"/>
      <c r="J248" s="32"/>
      <c r="K248" s="68"/>
      <c r="L248" s="32"/>
      <c r="M248" s="70"/>
      <c r="N248" s="67"/>
      <c r="O248" s="68"/>
      <c r="P248" s="68"/>
      <c r="Q248" s="135"/>
      <c r="R248" s="56"/>
      <c r="S248" s="73"/>
      <c r="T248" s="28"/>
      <c r="U248" s="28"/>
      <c r="V248" s="69"/>
    </row>
    <row r="249" spans="6:22" ht="18" hidden="1" customHeight="1" x14ac:dyDescent="0.15">
      <c r="F249" s="32">
        <f t="shared" si="76"/>
        <v>202</v>
      </c>
      <c r="G249" s="133"/>
      <c r="H249" s="31"/>
      <c r="I249" s="30"/>
      <c r="J249" s="32"/>
      <c r="K249" s="68"/>
      <c r="L249" s="32"/>
      <c r="M249" s="70"/>
      <c r="N249" s="67"/>
      <c r="O249" s="68"/>
      <c r="P249" s="68"/>
      <c r="Q249" s="135"/>
      <c r="R249" s="56"/>
      <c r="S249" s="73"/>
      <c r="T249" s="28"/>
      <c r="U249" s="28"/>
      <c r="V249" s="69"/>
    </row>
    <row r="250" spans="6:22" ht="18" hidden="1" customHeight="1" x14ac:dyDescent="0.15">
      <c r="F250" s="32">
        <f t="shared" si="76"/>
        <v>203</v>
      </c>
      <c r="G250" s="30"/>
      <c r="H250" s="31"/>
      <c r="I250" s="30"/>
      <c r="J250" s="32"/>
      <c r="K250" s="68"/>
      <c r="L250" s="32"/>
      <c r="M250" s="70"/>
      <c r="N250" s="67"/>
      <c r="O250" s="68"/>
      <c r="P250" s="67"/>
      <c r="Q250" s="30"/>
      <c r="R250" s="56"/>
      <c r="S250" s="73"/>
      <c r="T250" s="28"/>
      <c r="U250" s="28"/>
      <c r="V250" s="69"/>
    </row>
    <row r="251" spans="6:22" ht="18" hidden="1" customHeight="1" x14ac:dyDescent="0.15">
      <c r="F251" s="32">
        <f t="shared" si="76"/>
        <v>204</v>
      </c>
      <c r="G251" s="30"/>
      <c r="H251" s="31"/>
      <c r="I251" s="30"/>
      <c r="J251" s="32"/>
      <c r="K251" s="68"/>
      <c r="L251" s="32"/>
      <c r="M251" s="70"/>
      <c r="N251" s="67"/>
      <c r="O251" s="68"/>
      <c r="P251" s="67"/>
      <c r="Q251" s="30"/>
      <c r="R251" s="56"/>
      <c r="S251" s="73"/>
      <c r="T251" s="28"/>
      <c r="U251" s="28"/>
      <c r="V251" s="69"/>
    </row>
    <row r="252" spans="6:22" ht="18" hidden="1" customHeight="1" x14ac:dyDescent="0.15">
      <c r="F252" s="32">
        <f t="shared" si="76"/>
        <v>205</v>
      </c>
      <c r="G252" s="30"/>
      <c r="H252" s="31"/>
      <c r="I252" s="30"/>
      <c r="J252" s="32"/>
      <c r="K252" s="68"/>
      <c r="L252" s="32"/>
      <c r="M252" s="70"/>
      <c r="N252" s="67"/>
      <c r="O252" s="68"/>
      <c r="P252" s="67"/>
      <c r="Q252" s="30"/>
      <c r="R252" s="56"/>
      <c r="S252" s="73"/>
      <c r="T252" s="28"/>
      <c r="U252" s="28"/>
      <c r="V252" s="69"/>
    </row>
    <row r="253" spans="6:22" ht="18" hidden="1" customHeight="1" x14ac:dyDescent="0.15">
      <c r="F253" s="32">
        <f t="shared" si="76"/>
        <v>206</v>
      </c>
      <c r="G253" s="30"/>
      <c r="H253" s="31"/>
      <c r="I253" s="30"/>
      <c r="J253" s="32"/>
      <c r="K253" s="68"/>
      <c r="L253" s="32"/>
      <c r="M253" s="70"/>
      <c r="N253" s="67"/>
      <c r="O253" s="68"/>
      <c r="P253" s="67"/>
      <c r="Q253" s="30"/>
      <c r="R253" s="56"/>
      <c r="S253" s="73"/>
      <c r="T253" s="28"/>
      <c r="U253" s="28"/>
      <c r="V253" s="69"/>
    </row>
    <row r="254" spans="6:22" ht="18" hidden="1" customHeight="1" x14ac:dyDescent="0.15">
      <c r="F254" s="32">
        <f t="shared" si="76"/>
        <v>207</v>
      </c>
      <c r="G254" s="30"/>
      <c r="H254" s="31"/>
      <c r="I254" s="30"/>
      <c r="J254" s="32"/>
      <c r="K254" s="68"/>
      <c r="L254" s="32"/>
      <c r="M254" s="70"/>
      <c r="N254" s="67"/>
      <c r="O254" s="68"/>
      <c r="P254" s="67"/>
      <c r="Q254" s="30"/>
      <c r="R254" s="56"/>
      <c r="S254" s="73"/>
      <c r="T254" s="28"/>
      <c r="U254" s="28"/>
      <c r="V254" s="69"/>
    </row>
    <row r="255" spans="6:22" ht="18" hidden="1" customHeight="1" x14ac:dyDescent="0.15">
      <c r="F255" s="32">
        <f t="shared" si="76"/>
        <v>208</v>
      </c>
      <c r="G255" s="30"/>
      <c r="H255" s="31"/>
      <c r="I255" s="30"/>
      <c r="J255" s="32"/>
      <c r="K255" s="68"/>
      <c r="L255" s="32"/>
      <c r="M255" s="70"/>
      <c r="N255" s="67"/>
      <c r="O255" s="68"/>
      <c r="P255" s="67"/>
      <c r="Q255" s="30"/>
      <c r="R255" s="56"/>
      <c r="S255" s="73"/>
      <c r="T255" s="28"/>
      <c r="U255" s="28"/>
      <c r="V255" s="69"/>
    </row>
    <row r="256" spans="6:22" ht="18" hidden="1" customHeight="1" x14ac:dyDescent="0.15">
      <c r="F256" s="32">
        <f t="shared" si="76"/>
        <v>209</v>
      </c>
      <c r="G256" s="133"/>
      <c r="H256" s="31"/>
      <c r="I256" s="30"/>
      <c r="J256" s="32"/>
      <c r="K256" s="68"/>
      <c r="L256" s="32"/>
      <c r="M256" s="70"/>
      <c r="N256" s="67"/>
      <c r="O256" s="68"/>
      <c r="P256" s="68"/>
      <c r="Q256" s="135"/>
      <c r="R256" s="56"/>
      <c r="S256" s="73"/>
      <c r="T256" s="28"/>
      <c r="U256" s="28"/>
      <c r="V256" s="69"/>
    </row>
    <row r="257" spans="6:22" ht="18" hidden="1" customHeight="1" x14ac:dyDescent="0.15">
      <c r="F257" s="32">
        <f t="shared" si="76"/>
        <v>210</v>
      </c>
      <c r="G257" s="30"/>
      <c r="H257" s="31"/>
      <c r="I257" s="30"/>
      <c r="J257" s="32"/>
      <c r="K257" s="68"/>
      <c r="L257" s="32"/>
      <c r="M257" s="70"/>
      <c r="N257" s="67"/>
      <c r="O257" s="68"/>
      <c r="P257" s="67"/>
      <c r="Q257" s="30"/>
      <c r="R257" s="56"/>
      <c r="S257" s="73"/>
      <c r="T257" s="28"/>
      <c r="U257" s="28"/>
      <c r="V257" s="69"/>
    </row>
    <row r="258" spans="6:22" ht="18" hidden="1" customHeight="1" x14ac:dyDescent="0.15">
      <c r="F258" s="32">
        <f t="shared" si="76"/>
        <v>211</v>
      </c>
      <c r="G258" s="30"/>
      <c r="H258" s="31"/>
      <c r="I258" s="30"/>
      <c r="J258" s="32"/>
      <c r="K258" s="68"/>
      <c r="L258" s="32"/>
      <c r="M258" s="70"/>
      <c r="N258" s="67"/>
      <c r="O258" s="68"/>
      <c r="P258" s="67"/>
      <c r="Q258" s="30"/>
      <c r="R258" s="56"/>
      <c r="S258" s="73"/>
      <c r="T258" s="28"/>
      <c r="U258" s="28"/>
      <c r="V258" s="69"/>
    </row>
    <row r="259" spans="6:22" ht="18" hidden="1" customHeight="1" x14ac:dyDescent="0.15">
      <c r="F259" s="32">
        <f t="shared" si="76"/>
        <v>212</v>
      </c>
      <c r="G259" s="30"/>
      <c r="H259" s="31"/>
      <c r="I259" s="30"/>
      <c r="J259" s="32"/>
      <c r="K259" s="68"/>
      <c r="L259" s="32"/>
      <c r="M259" s="70"/>
      <c r="N259" s="67"/>
      <c r="O259" s="68"/>
      <c r="P259" s="67"/>
      <c r="Q259" s="30"/>
      <c r="R259" s="56"/>
      <c r="S259" s="73"/>
      <c r="T259" s="28"/>
      <c r="U259" s="28"/>
      <c r="V259" s="69"/>
    </row>
    <row r="260" spans="6:22" ht="18" hidden="1" customHeight="1" x14ac:dyDescent="0.15">
      <c r="F260" s="32">
        <f t="shared" si="76"/>
        <v>213</v>
      </c>
      <c r="G260" s="30"/>
      <c r="H260" s="31"/>
      <c r="I260" s="30"/>
      <c r="J260" s="32"/>
      <c r="K260" s="68"/>
      <c r="L260" s="32"/>
      <c r="M260" s="70"/>
      <c r="N260" s="67"/>
      <c r="O260" s="68"/>
      <c r="P260" s="67"/>
      <c r="Q260" s="30"/>
      <c r="R260" s="56"/>
      <c r="S260" s="73"/>
      <c r="T260" s="28"/>
      <c r="U260" s="28"/>
      <c r="V260" s="69"/>
    </row>
    <row r="261" spans="6:22" ht="18" hidden="1" customHeight="1" x14ac:dyDescent="0.15">
      <c r="F261" s="32">
        <f t="shared" si="76"/>
        <v>214</v>
      </c>
      <c r="G261" s="133"/>
      <c r="H261" s="31"/>
      <c r="I261" s="30"/>
      <c r="J261" s="32"/>
      <c r="K261" s="68"/>
      <c r="L261" s="32"/>
      <c r="M261" s="70"/>
      <c r="N261" s="67"/>
      <c r="O261" s="68"/>
      <c r="P261" s="67"/>
      <c r="Q261" s="30"/>
      <c r="R261" s="56"/>
      <c r="S261" s="73"/>
      <c r="T261" s="28"/>
      <c r="U261" s="28"/>
      <c r="V261" s="69"/>
    </row>
    <row r="262" spans="6:22" ht="18" hidden="1" customHeight="1" x14ac:dyDescent="0.15">
      <c r="F262" s="32">
        <f t="shared" si="76"/>
        <v>215</v>
      </c>
      <c r="G262" s="30"/>
      <c r="H262" s="31"/>
      <c r="I262" s="30"/>
      <c r="J262" s="32"/>
      <c r="K262" s="68"/>
      <c r="L262" s="32"/>
      <c r="M262" s="70"/>
      <c r="N262" s="67"/>
      <c r="O262" s="68"/>
      <c r="P262" s="67"/>
      <c r="Q262" s="30"/>
      <c r="R262" s="56"/>
      <c r="S262" s="73"/>
      <c r="T262" s="28"/>
      <c r="U262" s="28"/>
      <c r="V262" s="69"/>
    </row>
    <row r="263" spans="6:22" ht="18" hidden="1" customHeight="1" x14ac:dyDescent="0.15">
      <c r="F263" s="32">
        <f t="shared" si="76"/>
        <v>216</v>
      </c>
      <c r="G263" s="30"/>
      <c r="H263" s="31"/>
      <c r="I263" s="30"/>
      <c r="J263" s="32"/>
      <c r="K263" s="68"/>
      <c r="L263" s="32"/>
      <c r="M263" s="70"/>
      <c r="N263" s="67"/>
      <c r="O263" s="68"/>
      <c r="P263" s="67"/>
      <c r="Q263" s="30"/>
      <c r="R263" s="56"/>
      <c r="S263" s="73"/>
      <c r="T263" s="28"/>
      <c r="U263" s="28"/>
      <c r="V263" s="69"/>
    </row>
    <row r="264" spans="6:22" ht="18" hidden="1" customHeight="1" x14ac:dyDescent="0.15">
      <c r="F264" s="32">
        <f t="shared" si="76"/>
        <v>217</v>
      </c>
      <c r="G264" s="30"/>
      <c r="H264" s="31"/>
      <c r="I264" s="30"/>
      <c r="J264" s="32"/>
      <c r="K264" s="68"/>
      <c r="L264" s="32"/>
      <c r="M264" s="70"/>
      <c r="N264" s="67"/>
      <c r="O264" s="68"/>
      <c r="P264" s="67"/>
      <c r="Q264" s="30"/>
      <c r="R264" s="56"/>
      <c r="S264" s="73"/>
      <c r="T264" s="28"/>
      <c r="U264" s="28"/>
      <c r="V264" s="69"/>
    </row>
    <row r="265" spans="6:22" ht="18" hidden="1" customHeight="1" x14ac:dyDescent="0.15">
      <c r="F265" s="32">
        <f t="shared" si="76"/>
        <v>218</v>
      </c>
      <c r="G265" s="133"/>
      <c r="H265" s="31"/>
      <c r="I265" s="30"/>
      <c r="J265" s="32"/>
      <c r="K265" s="68"/>
      <c r="L265" s="32"/>
      <c r="M265" s="70"/>
      <c r="N265" s="67"/>
      <c r="O265" s="68"/>
      <c r="P265" s="67"/>
      <c r="Q265" s="30"/>
      <c r="R265" s="56"/>
      <c r="S265" s="73"/>
      <c r="T265" s="28"/>
      <c r="U265" s="28"/>
      <c r="V265" s="69"/>
    </row>
    <row r="266" spans="6:22" ht="18" hidden="1" customHeight="1" x14ac:dyDescent="0.15">
      <c r="F266" s="32">
        <f t="shared" si="76"/>
        <v>219</v>
      </c>
      <c r="G266" s="30"/>
      <c r="H266" s="31"/>
      <c r="I266" s="30"/>
      <c r="J266" s="32"/>
      <c r="K266" s="68"/>
      <c r="L266" s="32"/>
      <c r="M266" s="70"/>
      <c r="N266" s="67"/>
      <c r="O266" s="68"/>
      <c r="P266" s="67"/>
      <c r="Q266" s="30"/>
      <c r="R266" s="56"/>
      <c r="S266" s="73"/>
      <c r="T266" s="28"/>
      <c r="U266" s="28"/>
      <c r="V266" s="69"/>
    </row>
    <row r="267" spans="6:22" ht="18" hidden="1" customHeight="1" x14ac:dyDescent="0.15">
      <c r="F267" s="32">
        <f t="shared" si="76"/>
        <v>220</v>
      </c>
      <c r="G267" s="133"/>
      <c r="H267" s="31"/>
      <c r="I267" s="30"/>
      <c r="J267" s="32"/>
      <c r="K267" s="68"/>
      <c r="L267" s="32"/>
      <c r="M267" s="70"/>
      <c r="N267" s="67"/>
      <c r="O267" s="68"/>
      <c r="P267" s="67"/>
      <c r="Q267" s="30"/>
      <c r="R267" s="56"/>
      <c r="S267" s="73"/>
      <c r="T267" s="28"/>
      <c r="U267" s="28"/>
      <c r="V267" s="69"/>
    </row>
    <row r="268" spans="6:22" ht="18" hidden="1" customHeight="1" x14ac:dyDescent="0.15">
      <c r="F268" s="32">
        <f t="shared" si="76"/>
        <v>221</v>
      </c>
      <c r="G268" s="30"/>
      <c r="H268" s="31"/>
      <c r="I268" s="30"/>
      <c r="J268" s="32"/>
      <c r="K268" s="68"/>
      <c r="L268" s="32"/>
      <c r="M268" s="70"/>
      <c r="N268" s="67"/>
      <c r="O268" s="68"/>
      <c r="P268" s="67"/>
      <c r="Q268" s="30"/>
      <c r="R268" s="56"/>
      <c r="S268" s="73"/>
      <c r="T268" s="28"/>
      <c r="U268" s="28"/>
      <c r="V268" s="69"/>
    </row>
    <row r="269" spans="6:22" ht="18" hidden="1" customHeight="1" x14ac:dyDescent="0.15">
      <c r="F269" s="32">
        <f t="shared" si="76"/>
        <v>222</v>
      </c>
      <c r="G269" s="31"/>
      <c r="H269" s="31"/>
      <c r="I269" s="30"/>
      <c r="J269" s="32"/>
      <c r="K269" s="68"/>
      <c r="L269" s="32"/>
      <c r="M269" s="70"/>
      <c r="N269" s="67"/>
      <c r="O269" s="68"/>
      <c r="P269" s="67"/>
      <c r="Q269" s="30"/>
      <c r="R269" s="56"/>
      <c r="S269" s="73"/>
      <c r="T269" s="28"/>
      <c r="U269" s="28"/>
      <c r="V269" s="69"/>
    </row>
    <row r="270" spans="6:22" ht="18" hidden="1" customHeight="1" x14ac:dyDescent="0.15">
      <c r="F270" s="32">
        <f t="shared" si="76"/>
        <v>223</v>
      </c>
      <c r="G270" s="30"/>
      <c r="H270" s="31"/>
      <c r="I270" s="30"/>
      <c r="J270" s="32"/>
      <c r="K270" s="68"/>
      <c r="L270" s="32"/>
      <c r="M270" s="70"/>
      <c r="N270" s="67"/>
      <c r="O270" s="68"/>
      <c r="P270" s="67"/>
      <c r="Q270" s="30"/>
      <c r="R270" s="56"/>
      <c r="S270" s="73"/>
      <c r="T270" s="28"/>
      <c r="U270" s="28"/>
      <c r="V270" s="69"/>
    </row>
    <row r="271" spans="6:22" ht="18" hidden="1" customHeight="1" x14ac:dyDescent="0.15">
      <c r="F271" s="32">
        <f t="shared" si="76"/>
        <v>224</v>
      </c>
      <c r="G271" s="30"/>
      <c r="H271" s="31"/>
      <c r="I271" s="30"/>
      <c r="J271" s="32"/>
      <c r="K271" s="68"/>
      <c r="L271" s="32"/>
      <c r="M271" s="70"/>
      <c r="N271" s="67"/>
      <c r="O271" s="68"/>
      <c r="P271" s="67"/>
      <c r="Q271" s="30"/>
      <c r="R271" s="56"/>
      <c r="S271" s="73"/>
      <c r="T271" s="28"/>
      <c r="U271" s="28"/>
      <c r="V271" s="69"/>
    </row>
    <row r="272" spans="6:22" ht="18" hidden="1" customHeight="1" x14ac:dyDescent="0.15">
      <c r="F272" s="32">
        <f t="shared" si="76"/>
        <v>225</v>
      </c>
      <c r="G272" s="30"/>
      <c r="H272" s="31"/>
      <c r="I272" s="30"/>
      <c r="J272" s="32"/>
      <c r="K272" s="68"/>
      <c r="L272" s="32"/>
      <c r="M272" s="70"/>
      <c r="N272" s="67"/>
      <c r="O272" s="68"/>
      <c r="P272" s="67"/>
      <c r="Q272" s="30"/>
      <c r="R272" s="56"/>
      <c r="S272" s="73"/>
      <c r="T272" s="28"/>
      <c r="U272" s="28"/>
      <c r="V272" s="69"/>
    </row>
    <row r="273" spans="6:22" ht="18" hidden="1" customHeight="1" x14ac:dyDescent="0.15">
      <c r="F273" s="32">
        <f t="shared" si="76"/>
        <v>226</v>
      </c>
      <c r="G273" s="30"/>
      <c r="H273" s="31"/>
      <c r="I273" s="30"/>
      <c r="J273" s="32"/>
      <c r="K273" s="68"/>
      <c r="L273" s="32"/>
      <c r="M273" s="70"/>
      <c r="N273" s="67"/>
      <c r="O273" s="68"/>
      <c r="P273" s="67"/>
      <c r="Q273" s="30"/>
      <c r="R273" s="56"/>
      <c r="S273" s="73"/>
      <c r="T273" s="28"/>
      <c r="U273" s="28"/>
      <c r="V273" s="69"/>
    </row>
    <row r="274" spans="6:22" ht="18" hidden="1" customHeight="1" x14ac:dyDescent="0.15">
      <c r="F274" s="32">
        <f t="shared" si="76"/>
        <v>227</v>
      </c>
      <c r="G274" s="30"/>
      <c r="H274" s="31"/>
      <c r="I274" s="30"/>
      <c r="J274" s="32"/>
      <c r="K274" s="68"/>
      <c r="L274" s="32"/>
      <c r="M274" s="70"/>
      <c r="N274" s="67"/>
      <c r="O274" s="68"/>
      <c r="P274" s="67"/>
      <c r="Q274" s="30"/>
      <c r="R274" s="56"/>
      <c r="S274" s="73"/>
      <c r="T274" s="28"/>
      <c r="U274" s="28"/>
      <c r="V274" s="69"/>
    </row>
    <row r="275" spans="6:22" s="29" customFormat="1" ht="18" hidden="1" customHeight="1" x14ac:dyDescent="0.15">
      <c r="F275" s="32">
        <f t="shared" si="76"/>
        <v>228</v>
      </c>
      <c r="G275" s="30"/>
      <c r="H275" s="31"/>
      <c r="I275" s="30"/>
      <c r="J275" s="32"/>
      <c r="K275" s="68"/>
      <c r="L275" s="32"/>
      <c r="M275" s="70"/>
      <c r="N275" s="67"/>
      <c r="O275" s="68"/>
      <c r="P275" s="67"/>
      <c r="Q275" s="30"/>
      <c r="R275" s="56"/>
      <c r="S275" s="73"/>
      <c r="T275" s="28"/>
      <c r="U275" s="28"/>
      <c r="V275" s="69"/>
    </row>
    <row r="276" spans="6:22" ht="18" hidden="1" customHeight="1" x14ac:dyDescent="0.15">
      <c r="F276" s="32">
        <f t="shared" si="76"/>
        <v>229</v>
      </c>
      <c r="G276" s="30"/>
      <c r="H276" s="31"/>
      <c r="I276" s="30"/>
      <c r="J276" s="32"/>
      <c r="K276" s="68"/>
      <c r="L276" s="32"/>
      <c r="M276" s="70"/>
      <c r="N276" s="67"/>
      <c r="O276" s="68"/>
      <c r="P276" s="67"/>
      <c r="Q276" s="30"/>
      <c r="R276" s="56"/>
      <c r="S276" s="73"/>
      <c r="T276" s="28"/>
      <c r="U276" s="28"/>
      <c r="V276" s="69"/>
    </row>
    <row r="277" spans="6:22" ht="18" hidden="1" customHeight="1" x14ac:dyDescent="0.15">
      <c r="F277" s="32">
        <f t="shared" si="76"/>
        <v>230</v>
      </c>
      <c r="G277" s="30"/>
      <c r="H277" s="31"/>
      <c r="I277" s="30"/>
      <c r="J277" s="32"/>
      <c r="K277" s="68"/>
      <c r="L277" s="32"/>
      <c r="M277" s="70"/>
      <c r="N277" s="67"/>
      <c r="O277" s="68"/>
      <c r="P277" s="132"/>
      <c r="Q277" s="30"/>
      <c r="R277" s="56"/>
      <c r="S277" s="73"/>
      <c r="T277" s="28"/>
      <c r="U277" s="28"/>
      <c r="V277" s="69"/>
    </row>
    <row r="278" spans="6:22" ht="18" hidden="1" customHeight="1" x14ac:dyDescent="0.15">
      <c r="F278" s="32">
        <f t="shared" si="76"/>
        <v>231</v>
      </c>
      <c r="G278" s="30"/>
      <c r="H278" s="31"/>
      <c r="I278" s="30"/>
      <c r="J278" s="32"/>
      <c r="K278" s="68"/>
      <c r="L278" s="32"/>
      <c r="M278" s="70"/>
      <c r="N278" s="67"/>
      <c r="O278" s="68"/>
      <c r="P278" s="67"/>
      <c r="Q278" s="30"/>
      <c r="R278" s="56"/>
      <c r="S278" s="73"/>
      <c r="T278" s="28"/>
      <c r="U278" s="28"/>
      <c r="V278" s="69"/>
    </row>
    <row r="279" spans="6:22" ht="18" hidden="1" customHeight="1" x14ac:dyDescent="0.15">
      <c r="F279" s="32">
        <f t="shared" si="76"/>
        <v>232</v>
      </c>
      <c r="G279" s="30"/>
      <c r="H279" s="31"/>
      <c r="I279" s="30"/>
      <c r="J279" s="32"/>
      <c r="K279" s="68"/>
      <c r="L279" s="32"/>
      <c r="M279" s="70"/>
      <c r="N279" s="67"/>
      <c r="O279" s="68"/>
      <c r="P279" s="67"/>
      <c r="Q279" s="30"/>
      <c r="R279" s="56"/>
      <c r="S279" s="73"/>
      <c r="T279" s="28"/>
      <c r="U279" s="28"/>
      <c r="V279" s="69"/>
    </row>
    <row r="280" spans="6:22" ht="18" hidden="1" customHeight="1" x14ac:dyDescent="0.15">
      <c r="F280" s="32">
        <f t="shared" si="76"/>
        <v>233</v>
      </c>
      <c r="G280" s="30"/>
      <c r="H280" s="31"/>
      <c r="I280" s="30"/>
      <c r="J280" s="32"/>
      <c r="K280" s="68"/>
      <c r="L280" s="32"/>
      <c r="M280" s="70"/>
      <c r="N280" s="67"/>
      <c r="O280" s="68"/>
      <c r="P280" s="67"/>
      <c r="Q280" s="30"/>
      <c r="R280" s="56"/>
      <c r="S280" s="73"/>
      <c r="T280" s="28"/>
      <c r="U280" s="28"/>
      <c r="V280" s="69"/>
    </row>
    <row r="281" spans="6:22" ht="18" hidden="1" customHeight="1" x14ac:dyDescent="0.15">
      <c r="F281" s="32">
        <f t="shared" si="76"/>
        <v>234</v>
      </c>
      <c r="G281" s="30"/>
      <c r="H281" s="31"/>
      <c r="I281" s="30"/>
      <c r="J281" s="32"/>
      <c r="K281" s="68"/>
      <c r="L281" s="32"/>
      <c r="M281" s="70"/>
      <c r="N281" s="67"/>
      <c r="O281" s="68"/>
      <c r="P281" s="67"/>
      <c r="Q281" s="30"/>
      <c r="R281" s="56"/>
      <c r="S281" s="73"/>
      <c r="T281" s="28"/>
      <c r="U281" s="28"/>
      <c r="V281" s="69"/>
    </row>
    <row r="282" spans="6:22" ht="18" hidden="1" customHeight="1" x14ac:dyDescent="0.15">
      <c r="F282" s="32">
        <f t="shared" si="76"/>
        <v>235</v>
      </c>
      <c r="G282" s="30"/>
      <c r="H282" s="31"/>
      <c r="I282" s="30"/>
      <c r="J282" s="32"/>
      <c r="K282" s="68"/>
      <c r="L282" s="32"/>
      <c r="M282" s="70"/>
      <c r="N282" s="67"/>
      <c r="O282" s="68"/>
      <c r="P282" s="67"/>
      <c r="Q282" s="30"/>
      <c r="R282" s="56"/>
      <c r="S282" s="73"/>
      <c r="T282" s="28"/>
      <c r="U282" s="28"/>
      <c r="V282" s="69"/>
    </row>
    <row r="283" spans="6:22" ht="18" hidden="1" customHeight="1" x14ac:dyDescent="0.15">
      <c r="F283" s="32">
        <f t="shared" si="76"/>
        <v>236</v>
      </c>
      <c r="G283" s="30"/>
      <c r="H283" s="31"/>
      <c r="I283" s="30"/>
      <c r="J283" s="32"/>
      <c r="K283" s="68"/>
      <c r="L283" s="32"/>
      <c r="M283" s="70"/>
      <c r="N283" s="67"/>
      <c r="O283" s="68"/>
      <c r="P283" s="67"/>
      <c r="Q283" s="30"/>
      <c r="R283" s="56"/>
      <c r="S283" s="73"/>
      <c r="T283" s="28"/>
      <c r="U283" s="28"/>
      <c r="V283" s="69"/>
    </row>
    <row r="284" spans="6:22" ht="18" hidden="1" customHeight="1" x14ac:dyDescent="0.15">
      <c r="F284" s="32">
        <f t="shared" si="76"/>
        <v>237</v>
      </c>
      <c r="G284" s="30"/>
      <c r="H284" s="31"/>
      <c r="I284" s="30"/>
      <c r="J284" s="32"/>
      <c r="K284" s="68"/>
      <c r="L284" s="32"/>
      <c r="M284" s="70"/>
      <c r="N284" s="67"/>
      <c r="O284" s="68"/>
      <c r="P284" s="67"/>
      <c r="Q284" s="30"/>
      <c r="R284" s="56"/>
      <c r="S284" s="73"/>
      <c r="T284" s="28"/>
      <c r="U284" s="28"/>
      <c r="V284" s="69"/>
    </row>
    <row r="285" spans="6:22" ht="18" hidden="1" customHeight="1" x14ac:dyDescent="0.15">
      <c r="F285" s="32">
        <f t="shared" si="76"/>
        <v>238</v>
      </c>
      <c r="G285" s="30"/>
      <c r="H285" s="31"/>
      <c r="I285" s="30"/>
      <c r="J285" s="32"/>
      <c r="K285" s="68"/>
      <c r="L285" s="32"/>
      <c r="M285" s="70"/>
      <c r="N285" s="67"/>
      <c r="O285" s="68"/>
      <c r="P285" s="67"/>
      <c r="Q285" s="30"/>
      <c r="R285" s="56"/>
      <c r="S285" s="73"/>
      <c r="T285" s="28"/>
      <c r="U285" s="28"/>
      <c r="V285" s="69"/>
    </row>
    <row r="286" spans="6:22" ht="18" hidden="1" customHeight="1" x14ac:dyDescent="0.15">
      <c r="F286" s="32">
        <f t="shared" si="76"/>
        <v>239</v>
      </c>
      <c r="G286" s="30"/>
      <c r="H286" s="31"/>
      <c r="I286" s="30"/>
      <c r="J286" s="32"/>
      <c r="K286" s="115"/>
      <c r="L286" s="32"/>
      <c r="M286" s="70"/>
      <c r="N286" s="67"/>
      <c r="O286" s="68"/>
      <c r="P286" s="67"/>
      <c r="Q286" s="30"/>
      <c r="R286" s="56"/>
      <c r="S286" s="73"/>
      <c r="T286" s="28"/>
      <c r="U286" s="28"/>
      <c r="V286" s="69"/>
    </row>
    <row r="287" spans="6:22" ht="18" hidden="1" customHeight="1" x14ac:dyDescent="0.15">
      <c r="F287" s="32">
        <f t="shared" si="76"/>
        <v>240</v>
      </c>
      <c r="G287" s="30"/>
      <c r="H287" s="31"/>
      <c r="I287" s="30"/>
      <c r="J287" s="32"/>
      <c r="K287" s="68"/>
      <c r="L287" s="32"/>
      <c r="M287" s="70"/>
      <c r="N287" s="67"/>
      <c r="O287" s="68"/>
      <c r="P287" s="67"/>
      <c r="Q287" s="30"/>
      <c r="R287" s="56"/>
      <c r="S287" s="73"/>
      <c r="T287" s="28"/>
      <c r="U287" s="28"/>
      <c r="V287" s="69"/>
    </row>
    <row r="288" spans="6:22" ht="18" hidden="1" customHeight="1" x14ac:dyDescent="0.15">
      <c r="F288" s="32">
        <f t="shared" si="76"/>
        <v>241</v>
      </c>
      <c r="G288" s="30"/>
      <c r="H288" s="31"/>
      <c r="I288" s="30"/>
      <c r="J288" s="32"/>
      <c r="K288" s="68"/>
      <c r="L288" s="32"/>
      <c r="M288" s="70"/>
      <c r="N288" s="67"/>
      <c r="O288" s="68"/>
      <c r="P288" s="67"/>
      <c r="Q288" s="30"/>
      <c r="R288" s="56"/>
      <c r="S288" s="73"/>
      <c r="T288" s="28"/>
      <c r="U288" s="28"/>
      <c r="V288" s="69"/>
    </row>
    <row r="289" spans="6:22" ht="18" hidden="1" customHeight="1" x14ac:dyDescent="0.15">
      <c r="F289" s="32">
        <f t="shared" si="76"/>
        <v>242</v>
      </c>
      <c r="G289" s="133"/>
      <c r="H289" s="31"/>
      <c r="I289" s="30"/>
      <c r="J289" s="32"/>
      <c r="K289" s="68"/>
      <c r="L289" s="32"/>
      <c r="M289" s="70"/>
      <c r="N289" s="67"/>
      <c r="O289" s="68"/>
      <c r="P289" s="68"/>
      <c r="Q289" s="135"/>
      <c r="R289" s="56"/>
      <c r="S289" s="73"/>
      <c r="T289" s="28"/>
      <c r="U289" s="28"/>
      <c r="V289" s="69"/>
    </row>
    <row r="290" spans="6:22" ht="18" hidden="1" customHeight="1" x14ac:dyDescent="0.15">
      <c r="F290" s="32">
        <f t="shared" si="76"/>
        <v>243</v>
      </c>
      <c r="G290" s="133"/>
      <c r="H290" s="31"/>
      <c r="I290" s="30"/>
      <c r="J290" s="32"/>
      <c r="K290" s="68"/>
      <c r="L290" s="32"/>
      <c r="M290" s="70"/>
      <c r="N290" s="67"/>
      <c r="O290" s="68"/>
      <c r="P290" s="68"/>
      <c r="Q290" s="135"/>
      <c r="R290" s="56"/>
      <c r="S290" s="73"/>
      <c r="T290" s="28"/>
      <c r="U290" s="28"/>
      <c r="V290" s="69"/>
    </row>
    <row r="291" spans="6:22" ht="18" hidden="1" customHeight="1" x14ac:dyDescent="0.15">
      <c r="F291" s="32">
        <f t="shared" si="76"/>
        <v>244</v>
      </c>
      <c r="G291" s="133"/>
      <c r="H291" s="31"/>
      <c r="I291" s="30"/>
      <c r="J291" s="32"/>
      <c r="K291" s="68"/>
      <c r="L291" s="32"/>
      <c r="M291" s="70"/>
      <c r="N291" s="67"/>
      <c r="O291" s="68"/>
      <c r="P291" s="67"/>
      <c r="Q291" s="30"/>
      <c r="R291" s="56"/>
      <c r="S291" s="73"/>
      <c r="T291" s="28"/>
      <c r="U291" s="28"/>
      <c r="V291" s="69"/>
    </row>
    <row r="292" spans="6:22" ht="18" hidden="1" customHeight="1" x14ac:dyDescent="0.15">
      <c r="F292" s="32">
        <f t="shared" si="76"/>
        <v>245</v>
      </c>
      <c r="G292" s="30"/>
      <c r="H292" s="31"/>
      <c r="I292" s="30"/>
      <c r="J292" s="32"/>
      <c r="K292" s="68"/>
      <c r="L292" s="32"/>
      <c r="M292" s="70"/>
      <c r="N292" s="67"/>
      <c r="O292" s="68"/>
      <c r="P292" s="67"/>
      <c r="Q292" s="30"/>
      <c r="R292" s="56"/>
      <c r="S292" s="73"/>
      <c r="T292" s="28"/>
      <c r="U292" s="28"/>
      <c r="V292" s="69"/>
    </row>
    <row r="293" spans="6:22" ht="18" hidden="1" customHeight="1" x14ac:dyDescent="0.15">
      <c r="F293" s="32">
        <f t="shared" si="76"/>
        <v>246</v>
      </c>
      <c r="G293" s="30"/>
      <c r="H293" s="31"/>
      <c r="I293" s="30"/>
      <c r="J293" s="32"/>
      <c r="K293" s="68"/>
      <c r="L293" s="32"/>
      <c r="M293" s="70"/>
      <c r="N293" s="67"/>
      <c r="O293" s="68"/>
      <c r="P293" s="67"/>
      <c r="Q293" s="30"/>
      <c r="R293" s="56"/>
      <c r="S293" s="73"/>
      <c r="T293" s="28"/>
      <c r="U293" s="28"/>
      <c r="V293" s="69"/>
    </row>
    <row r="294" spans="6:22" ht="18" hidden="1" customHeight="1" x14ac:dyDescent="0.15">
      <c r="F294" s="32">
        <f t="shared" si="76"/>
        <v>247</v>
      </c>
      <c r="G294" s="30"/>
      <c r="H294" s="31"/>
      <c r="I294" s="30"/>
      <c r="J294" s="32"/>
      <c r="K294" s="68"/>
      <c r="L294" s="32"/>
      <c r="M294" s="70"/>
      <c r="N294" s="67"/>
      <c r="O294" s="68"/>
      <c r="P294" s="67"/>
      <c r="Q294" s="30"/>
      <c r="R294" s="56"/>
      <c r="S294" s="73"/>
      <c r="T294" s="28"/>
      <c r="U294" s="28"/>
      <c r="V294" s="69"/>
    </row>
    <row r="295" spans="6:22" ht="18" hidden="1" customHeight="1" x14ac:dyDescent="0.15">
      <c r="F295" s="32">
        <f t="shared" si="76"/>
        <v>248</v>
      </c>
      <c r="G295" s="30"/>
      <c r="H295" s="31"/>
      <c r="I295" s="30"/>
      <c r="J295" s="32"/>
      <c r="K295" s="68"/>
      <c r="L295" s="32"/>
      <c r="M295" s="70"/>
      <c r="N295" s="67"/>
      <c r="O295" s="68"/>
      <c r="P295" s="67"/>
      <c r="Q295" s="30"/>
      <c r="R295" s="56"/>
      <c r="S295" s="73"/>
      <c r="T295" s="28"/>
      <c r="U295" s="28"/>
      <c r="V295" s="69"/>
    </row>
    <row r="296" spans="6:22" ht="18" hidden="1" customHeight="1" x14ac:dyDescent="0.15">
      <c r="F296" s="32">
        <f t="shared" si="76"/>
        <v>249</v>
      </c>
      <c r="G296" s="31"/>
      <c r="H296" s="31"/>
      <c r="I296" s="30"/>
      <c r="J296" s="32"/>
      <c r="K296" s="68"/>
      <c r="L296" s="32"/>
      <c r="M296" s="70"/>
      <c r="N296" s="67"/>
      <c r="O296" s="68"/>
      <c r="P296" s="67"/>
      <c r="Q296" s="30"/>
      <c r="R296" s="56"/>
      <c r="S296" s="73"/>
      <c r="T296" s="28"/>
      <c r="U296" s="28"/>
      <c r="V296" s="69"/>
    </row>
    <row r="297" spans="6:22" ht="18" hidden="1" customHeight="1" x14ac:dyDescent="0.15">
      <c r="F297" s="32">
        <f t="shared" si="76"/>
        <v>250</v>
      </c>
      <c r="G297" s="133"/>
      <c r="H297" s="31"/>
      <c r="I297" s="30"/>
      <c r="J297" s="32"/>
      <c r="K297" s="68"/>
      <c r="L297" s="32"/>
      <c r="M297" s="70"/>
      <c r="N297" s="67"/>
      <c r="O297" s="68"/>
      <c r="P297" s="68"/>
      <c r="Q297" s="135"/>
      <c r="R297" s="56"/>
      <c r="S297" s="73"/>
      <c r="T297" s="28"/>
      <c r="U297" s="28"/>
      <c r="V297" s="69"/>
    </row>
    <row r="298" spans="6:22" ht="18" hidden="1" customHeight="1" x14ac:dyDescent="0.15">
      <c r="F298" s="32">
        <f t="shared" si="76"/>
        <v>251</v>
      </c>
      <c r="G298" s="133"/>
      <c r="H298" s="31"/>
      <c r="I298" s="30"/>
      <c r="J298" s="32"/>
      <c r="K298" s="68"/>
      <c r="L298" s="32"/>
      <c r="M298" s="70"/>
      <c r="N298" s="67"/>
      <c r="O298" s="68"/>
      <c r="P298" s="67"/>
      <c r="Q298" s="30"/>
      <c r="R298" s="56"/>
      <c r="S298" s="73"/>
      <c r="T298" s="28"/>
      <c r="U298" s="28"/>
      <c r="V298" s="69"/>
    </row>
    <row r="299" spans="6:22" ht="18" hidden="1" customHeight="1" x14ac:dyDescent="0.15">
      <c r="F299" s="32">
        <f t="shared" si="76"/>
        <v>252</v>
      </c>
      <c r="G299" s="30"/>
      <c r="H299" s="31"/>
      <c r="I299" s="30"/>
      <c r="J299" s="32"/>
      <c r="K299" s="68"/>
      <c r="L299" s="32"/>
      <c r="M299" s="70"/>
      <c r="N299" s="67"/>
      <c r="O299" s="68"/>
      <c r="P299" s="67"/>
      <c r="Q299" s="30"/>
      <c r="R299" s="56"/>
      <c r="S299" s="73"/>
      <c r="T299" s="28"/>
      <c r="U299" s="28"/>
      <c r="V299" s="69"/>
    </row>
    <row r="300" spans="6:22" ht="18" hidden="1" customHeight="1" x14ac:dyDescent="0.15">
      <c r="F300" s="32">
        <f t="shared" si="76"/>
        <v>253</v>
      </c>
      <c r="G300" s="31"/>
      <c r="H300" s="31"/>
      <c r="I300" s="30"/>
      <c r="J300" s="32"/>
      <c r="K300" s="68"/>
      <c r="L300" s="32"/>
      <c r="M300" s="70"/>
      <c r="N300" s="67"/>
      <c r="O300" s="68"/>
      <c r="P300" s="67"/>
      <c r="Q300" s="30"/>
      <c r="R300" s="56"/>
      <c r="S300" s="73"/>
      <c r="T300" s="28"/>
      <c r="U300" s="28"/>
      <c r="V300" s="69"/>
    </row>
    <row r="301" spans="6:22" ht="18" hidden="1" customHeight="1" x14ac:dyDescent="0.15">
      <c r="F301" s="32">
        <f t="shared" si="76"/>
        <v>254</v>
      </c>
      <c r="G301" s="30"/>
      <c r="H301" s="31"/>
      <c r="I301" s="30"/>
      <c r="J301" s="32"/>
      <c r="K301" s="68"/>
      <c r="L301" s="32"/>
      <c r="M301" s="70"/>
      <c r="N301" s="67"/>
      <c r="O301" s="68"/>
      <c r="P301" s="67"/>
      <c r="Q301" s="30"/>
      <c r="R301" s="56"/>
      <c r="S301" s="73"/>
      <c r="T301" s="28"/>
      <c r="U301" s="28"/>
      <c r="V301" s="91"/>
    </row>
    <row r="302" spans="6:22" ht="18" hidden="1" customHeight="1" x14ac:dyDescent="0.15">
      <c r="F302" s="32">
        <f t="shared" si="76"/>
        <v>255</v>
      </c>
      <c r="G302" s="133"/>
      <c r="H302" s="31"/>
      <c r="I302" s="30"/>
      <c r="J302" s="32"/>
      <c r="K302" s="68"/>
      <c r="L302" s="32"/>
      <c r="M302" s="70"/>
      <c r="N302" s="67"/>
      <c r="O302" s="68"/>
      <c r="P302" s="67"/>
      <c r="Q302" s="30"/>
      <c r="R302" s="56"/>
      <c r="S302" s="73"/>
      <c r="T302" s="28"/>
      <c r="U302" s="28"/>
      <c r="V302" s="91"/>
    </row>
    <row r="303" spans="6:22" ht="18" hidden="1" customHeight="1" x14ac:dyDescent="0.15">
      <c r="F303" s="32">
        <f t="shared" si="76"/>
        <v>256</v>
      </c>
      <c r="G303" s="30"/>
      <c r="H303" s="31"/>
      <c r="I303" s="30"/>
      <c r="J303" s="32"/>
      <c r="K303" s="68"/>
      <c r="L303" s="32"/>
      <c r="M303" s="70"/>
      <c r="N303" s="67"/>
      <c r="O303" s="68"/>
      <c r="P303" s="67"/>
      <c r="Q303" s="30"/>
      <c r="R303" s="56"/>
      <c r="S303" s="73"/>
      <c r="T303" s="28"/>
      <c r="U303" s="28"/>
      <c r="V303" s="91"/>
    </row>
    <row r="304" spans="6:22" ht="18" hidden="1" customHeight="1" x14ac:dyDescent="0.15">
      <c r="F304" s="32">
        <f t="shared" ref="F304:F340" si="77">F303+1</f>
        <v>257</v>
      </c>
      <c r="G304" s="30"/>
      <c r="H304" s="31"/>
      <c r="I304" s="30"/>
      <c r="J304" s="32"/>
      <c r="K304" s="68"/>
      <c r="L304" s="32"/>
      <c r="M304" s="70"/>
      <c r="N304" s="67"/>
      <c r="O304" s="68"/>
      <c r="P304" s="67"/>
      <c r="Q304" s="30"/>
      <c r="R304" s="56"/>
      <c r="S304" s="73"/>
      <c r="T304" s="28"/>
      <c r="U304" s="28"/>
      <c r="V304" s="91"/>
    </row>
    <row r="305" spans="6:22" ht="18" hidden="1" customHeight="1" x14ac:dyDescent="0.15">
      <c r="F305" s="32">
        <f t="shared" si="77"/>
        <v>258</v>
      </c>
      <c r="G305" s="30"/>
      <c r="H305" s="31"/>
      <c r="I305" s="30"/>
      <c r="J305" s="32"/>
      <c r="K305" s="115"/>
      <c r="L305" s="32"/>
      <c r="M305" s="70"/>
      <c r="N305" s="67"/>
      <c r="O305" s="68"/>
      <c r="P305" s="67"/>
      <c r="Q305" s="30"/>
      <c r="R305" s="56"/>
      <c r="S305" s="73"/>
      <c r="T305" s="28"/>
      <c r="U305" s="28"/>
      <c r="V305" s="91"/>
    </row>
    <row r="306" spans="6:22" ht="18" hidden="1" customHeight="1" x14ac:dyDescent="0.15">
      <c r="F306" s="32">
        <f t="shared" si="77"/>
        <v>259</v>
      </c>
      <c r="G306" s="30"/>
      <c r="H306" s="31"/>
      <c r="I306" s="30"/>
      <c r="J306" s="32"/>
      <c r="K306" s="68"/>
      <c r="L306" s="32"/>
      <c r="M306" s="70"/>
      <c r="N306" s="67"/>
      <c r="O306" s="68"/>
      <c r="P306" s="67"/>
      <c r="Q306" s="30"/>
      <c r="R306" s="56"/>
      <c r="S306" s="73"/>
      <c r="T306" s="28"/>
      <c r="U306" s="28"/>
      <c r="V306" s="91"/>
    </row>
    <row r="307" spans="6:22" ht="18" hidden="1" customHeight="1" x14ac:dyDescent="0.15">
      <c r="F307" s="32">
        <f t="shared" si="77"/>
        <v>260</v>
      </c>
      <c r="G307" s="30"/>
      <c r="H307" s="31"/>
      <c r="I307" s="30"/>
      <c r="J307" s="32"/>
      <c r="K307" s="68"/>
      <c r="L307" s="32"/>
      <c r="M307" s="70"/>
      <c r="N307" s="67"/>
      <c r="O307" s="68"/>
      <c r="P307" s="67"/>
      <c r="Q307" s="30"/>
      <c r="R307" s="56"/>
      <c r="S307" s="73"/>
      <c r="T307" s="28"/>
      <c r="U307" s="28"/>
      <c r="V307" s="91"/>
    </row>
    <row r="308" spans="6:22" ht="18" hidden="1" customHeight="1" x14ac:dyDescent="0.15">
      <c r="F308" s="32">
        <f t="shared" si="77"/>
        <v>261</v>
      </c>
      <c r="G308" s="30"/>
      <c r="H308" s="31"/>
      <c r="I308" s="30"/>
      <c r="J308" s="32"/>
      <c r="K308" s="68"/>
      <c r="L308" s="32"/>
      <c r="M308" s="70"/>
      <c r="N308" s="67"/>
      <c r="O308" s="68"/>
      <c r="P308" s="67"/>
      <c r="Q308" s="30"/>
      <c r="R308" s="56"/>
      <c r="S308" s="73"/>
      <c r="T308" s="28"/>
      <c r="U308" s="28"/>
      <c r="V308" s="91"/>
    </row>
    <row r="309" spans="6:22" ht="18" hidden="1" customHeight="1" x14ac:dyDescent="0.15">
      <c r="F309" s="32">
        <f t="shared" si="77"/>
        <v>262</v>
      </c>
      <c r="G309" s="30"/>
      <c r="H309" s="31"/>
      <c r="I309" s="30"/>
      <c r="J309" s="32"/>
      <c r="K309" s="68"/>
      <c r="L309" s="32"/>
      <c r="M309" s="70"/>
      <c r="N309" s="67"/>
      <c r="O309" s="68"/>
      <c r="P309" s="67"/>
      <c r="Q309" s="30"/>
      <c r="R309" s="56"/>
      <c r="S309" s="73"/>
      <c r="T309" s="28"/>
      <c r="U309" s="28"/>
      <c r="V309" s="91"/>
    </row>
    <row r="310" spans="6:22" ht="18" hidden="1" customHeight="1" x14ac:dyDescent="0.15">
      <c r="F310" s="32">
        <f t="shared" si="77"/>
        <v>263</v>
      </c>
      <c r="G310" s="30"/>
      <c r="H310" s="31"/>
      <c r="I310" s="30"/>
      <c r="J310" s="32"/>
      <c r="K310" s="68"/>
      <c r="L310" s="32"/>
      <c r="M310" s="70"/>
      <c r="N310" s="67"/>
      <c r="O310" s="68"/>
      <c r="P310" s="67"/>
      <c r="Q310" s="30"/>
      <c r="R310" s="56"/>
      <c r="S310" s="73"/>
      <c r="T310" s="28"/>
      <c r="U310" s="28"/>
      <c r="V310" s="91"/>
    </row>
    <row r="311" spans="6:22" ht="18" hidden="1" customHeight="1" x14ac:dyDescent="0.15">
      <c r="F311" s="32">
        <f t="shared" si="77"/>
        <v>264</v>
      </c>
      <c r="G311" s="30"/>
      <c r="H311" s="31"/>
      <c r="I311" s="30"/>
      <c r="J311" s="32"/>
      <c r="K311" s="68"/>
      <c r="L311" s="32"/>
      <c r="M311" s="70"/>
      <c r="N311" s="67"/>
      <c r="O311" s="68"/>
      <c r="P311" s="67"/>
      <c r="Q311" s="30"/>
      <c r="R311" s="56"/>
      <c r="S311" s="73"/>
      <c r="T311" s="28"/>
      <c r="U311" s="28"/>
      <c r="V311" s="91"/>
    </row>
    <row r="312" spans="6:22" ht="18" hidden="1" customHeight="1" x14ac:dyDescent="0.15">
      <c r="F312" s="32">
        <f t="shared" si="77"/>
        <v>265</v>
      </c>
      <c r="G312" s="30"/>
      <c r="H312" s="31"/>
      <c r="I312" s="30"/>
      <c r="J312" s="32"/>
      <c r="K312" s="68"/>
      <c r="L312" s="32"/>
      <c r="M312" s="70"/>
      <c r="N312" s="67"/>
      <c r="O312" s="68"/>
      <c r="P312" s="67"/>
      <c r="Q312" s="30"/>
      <c r="R312" s="56"/>
      <c r="S312" s="73"/>
      <c r="T312" s="28"/>
      <c r="U312" s="28"/>
      <c r="V312" s="91"/>
    </row>
    <row r="313" spans="6:22" ht="18" hidden="1" customHeight="1" x14ac:dyDescent="0.15">
      <c r="F313" s="32">
        <f t="shared" si="77"/>
        <v>266</v>
      </c>
      <c r="G313" s="30"/>
      <c r="H313" s="31"/>
      <c r="I313" s="30"/>
      <c r="J313" s="32"/>
      <c r="K313" s="68"/>
      <c r="L313" s="32"/>
      <c r="M313" s="70"/>
      <c r="N313" s="67"/>
      <c r="O313" s="68"/>
      <c r="P313" s="67"/>
      <c r="Q313" s="30"/>
      <c r="R313" s="56"/>
      <c r="S313" s="73"/>
      <c r="T313" s="28"/>
      <c r="U313" s="28"/>
      <c r="V313" s="91"/>
    </row>
    <row r="314" spans="6:22" ht="18" hidden="1" customHeight="1" x14ac:dyDescent="0.15">
      <c r="F314" s="32">
        <f t="shared" si="77"/>
        <v>267</v>
      </c>
      <c r="G314" s="30"/>
      <c r="H314" s="31"/>
      <c r="I314" s="30"/>
      <c r="J314" s="32"/>
      <c r="K314" s="68"/>
      <c r="L314" s="32"/>
      <c r="M314" s="70"/>
      <c r="N314" s="67"/>
      <c r="O314" s="68"/>
      <c r="P314" s="67"/>
      <c r="Q314" s="30"/>
      <c r="R314" s="56"/>
      <c r="S314" s="73"/>
      <c r="T314" s="28"/>
      <c r="U314" s="28"/>
      <c r="V314" s="91"/>
    </row>
    <row r="315" spans="6:22" ht="18" hidden="1" customHeight="1" x14ac:dyDescent="0.15">
      <c r="F315" s="32">
        <f t="shared" si="77"/>
        <v>268</v>
      </c>
      <c r="G315" s="30"/>
      <c r="H315" s="31"/>
      <c r="I315" s="30"/>
      <c r="J315" s="32"/>
      <c r="K315" s="68"/>
      <c r="L315" s="32"/>
      <c r="M315" s="70"/>
      <c r="N315" s="67"/>
      <c r="O315" s="68"/>
      <c r="P315" s="67"/>
      <c r="Q315" s="30"/>
      <c r="R315" s="56"/>
      <c r="S315" s="73"/>
      <c r="T315" s="28"/>
      <c r="U315" s="28"/>
      <c r="V315" s="91"/>
    </row>
    <row r="316" spans="6:22" ht="18" hidden="1" customHeight="1" x14ac:dyDescent="0.15">
      <c r="F316" s="32">
        <f t="shared" si="77"/>
        <v>269</v>
      </c>
      <c r="G316" s="30"/>
      <c r="H316" s="31"/>
      <c r="I316" s="30"/>
      <c r="J316" s="32"/>
      <c r="K316" s="68"/>
      <c r="L316" s="32"/>
      <c r="M316" s="70"/>
      <c r="N316" s="67"/>
      <c r="O316" s="68"/>
      <c r="P316" s="67"/>
      <c r="Q316" s="30"/>
      <c r="R316" s="56"/>
      <c r="S316" s="73"/>
      <c r="T316" s="28"/>
      <c r="U316" s="28"/>
      <c r="V316" s="91"/>
    </row>
    <row r="317" spans="6:22" ht="18" hidden="1" customHeight="1" x14ac:dyDescent="0.15">
      <c r="F317" s="32">
        <f t="shared" si="77"/>
        <v>270</v>
      </c>
      <c r="G317" s="30"/>
      <c r="H317" s="31"/>
      <c r="I317" s="30"/>
      <c r="J317" s="32"/>
      <c r="K317" s="68"/>
      <c r="L317" s="32"/>
      <c r="M317" s="70"/>
      <c r="N317" s="67"/>
      <c r="O317" s="68"/>
      <c r="P317" s="67"/>
      <c r="Q317" s="30"/>
      <c r="R317" s="56"/>
      <c r="S317" s="73"/>
      <c r="T317" s="28"/>
      <c r="U317" s="28"/>
      <c r="V317" s="91"/>
    </row>
    <row r="318" spans="6:22" ht="18" hidden="1" customHeight="1" x14ac:dyDescent="0.15">
      <c r="F318" s="32">
        <f t="shared" si="77"/>
        <v>271</v>
      </c>
      <c r="G318" s="30"/>
      <c r="H318" s="31"/>
      <c r="I318" s="30"/>
      <c r="J318" s="32"/>
      <c r="K318" s="68"/>
      <c r="L318" s="32"/>
      <c r="M318" s="70"/>
      <c r="N318" s="67"/>
      <c r="O318" s="68"/>
      <c r="P318" s="67"/>
      <c r="Q318" s="30"/>
      <c r="R318" s="56"/>
      <c r="S318" s="73"/>
      <c r="T318" s="28"/>
      <c r="U318" s="28"/>
      <c r="V318" s="91"/>
    </row>
    <row r="319" spans="6:22" ht="18" hidden="1" customHeight="1" x14ac:dyDescent="0.15">
      <c r="F319" s="32">
        <f t="shared" si="77"/>
        <v>272</v>
      </c>
      <c r="G319" s="30"/>
      <c r="H319" s="31"/>
      <c r="I319" s="30"/>
      <c r="J319" s="32"/>
      <c r="K319" s="68"/>
      <c r="L319" s="32"/>
      <c r="M319" s="70"/>
      <c r="N319" s="67"/>
      <c r="O319" s="68"/>
      <c r="P319" s="67"/>
      <c r="Q319" s="30"/>
      <c r="R319" s="56"/>
      <c r="S319" s="73"/>
      <c r="T319" s="28"/>
      <c r="U319" s="28"/>
      <c r="V319" s="91"/>
    </row>
    <row r="320" spans="6:22" ht="18" hidden="1" customHeight="1" x14ac:dyDescent="0.15">
      <c r="F320" s="32">
        <f t="shared" si="77"/>
        <v>273</v>
      </c>
      <c r="G320" s="30"/>
      <c r="H320" s="31"/>
      <c r="I320" s="30"/>
      <c r="J320" s="32"/>
      <c r="K320" s="68"/>
      <c r="L320" s="32"/>
      <c r="M320" s="70"/>
      <c r="N320" s="67"/>
      <c r="O320" s="68"/>
      <c r="P320" s="67"/>
      <c r="Q320" s="30"/>
      <c r="R320" s="56"/>
      <c r="S320" s="73"/>
      <c r="T320" s="28"/>
      <c r="U320" s="28"/>
      <c r="V320" s="91"/>
    </row>
    <row r="321" spans="6:22" ht="18" hidden="1" customHeight="1" x14ac:dyDescent="0.15">
      <c r="F321" s="32">
        <f t="shared" si="77"/>
        <v>274</v>
      </c>
      <c r="G321" s="30"/>
      <c r="H321" s="31"/>
      <c r="I321" s="30"/>
      <c r="J321" s="32"/>
      <c r="K321" s="68"/>
      <c r="L321" s="32"/>
      <c r="M321" s="70"/>
      <c r="N321" s="67"/>
      <c r="O321" s="68"/>
      <c r="P321" s="67"/>
      <c r="Q321" s="30"/>
      <c r="R321" s="56"/>
      <c r="S321" s="73"/>
      <c r="T321" s="28"/>
      <c r="U321" s="28"/>
      <c r="V321" s="91"/>
    </row>
    <row r="322" spans="6:22" ht="18" hidden="1" customHeight="1" x14ac:dyDescent="0.15">
      <c r="F322" s="32">
        <f t="shared" si="77"/>
        <v>275</v>
      </c>
      <c r="G322" s="133"/>
      <c r="H322" s="31"/>
      <c r="I322" s="30"/>
      <c r="J322" s="32"/>
      <c r="K322" s="68"/>
      <c r="L322" s="32"/>
      <c r="M322" s="70"/>
      <c r="N322" s="67"/>
      <c r="O322" s="68"/>
      <c r="P322" s="67"/>
      <c r="Q322" s="30"/>
      <c r="R322" s="56"/>
      <c r="S322" s="73"/>
      <c r="T322" s="28"/>
      <c r="U322" s="28"/>
      <c r="V322" s="91"/>
    </row>
    <row r="323" spans="6:22" ht="18" hidden="1" customHeight="1" x14ac:dyDescent="0.15">
      <c r="F323" s="32">
        <f t="shared" si="77"/>
        <v>276</v>
      </c>
      <c r="G323" s="30"/>
      <c r="H323" s="31"/>
      <c r="I323" s="30"/>
      <c r="J323" s="32"/>
      <c r="K323" s="68"/>
      <c r="L323" s="32"/>
      <c r="M323" s="70"/>
      <c r="N323" s="67"/>
      <c r="O323" s="68"/>
      <c r="P323" s="67"/>
      <c r="Q323" s="30"/>
      <c r="R323" s="56"/>
      <c r="S323" s="73"/>
      <c r="T323" s="28"/>
      <c r="U323" s="28"/>
      <c r="V323" s="91"/>
    </row>
    <row r="324" spans="6:22" ht="18" hidden="1" customHeight="1" x14ac:dyDescent="0.15">
      <c r="F324" s="32">
        <f t="shared" si="77"/>
        <v>277</v>
      </c>
      <c r="G324" s="133"/>
      <c r="H324" s="31"/>
      <c r="I324" s="30"/>
      <c r="J324" s="32"/>
      <c r="K324" s="68"/>
      <c r="L324" s="32"/>
      <c r="M324" s="70"/>
      <c r="N324" s="67"/>
      <c r="O324" s="68"/>
      <c r="P324" s="67"/>
      <c r="Q324" s="30"/>
      <c r="R324" s="56"/>
      <c r="S324" s="73"/>
      <c r="T324" s="28"/>
      <c r="U324" s="28"/>
      <c r="V324" s="91"/>
    </row>
    <row r="325" spans="6:22" ht="18" hidden="1" customHeight="1" x14ac:dyDescent="0.15">
      <c r="F325" s="32">
        <f t="shared" si="77"/>
        <v>278</v>
      </c>
      <c r="G325" s="133"/>
      <c r="H325" s="31"/>
      <c r="I325" s="30"/>
      <c r="J325" s="32"/>
      <c r="K325" s="68"/>
      <c r="L325" s="32"/>
      <c r="M325" s="70"/>
      <c r="N325" s="67"/>
      <c r="O325" s="68"/>
      <c r="P325" s="67"/>
      <c r="Q325" s="30"/>
      <c r="R325" s="56"/>
      <c r="S325" s="73"/>
      <c r="T325" s="28"/>
      <c r="U325" s="28"/>
      <c r="V325" s="91"/>
    </row>
    <row r="326" spans="6:22" ht="18" hidden="1" customHeight="1" x14ac:dyDescent="0.15">
      <c r="F326" s="32">
        <f t="shared" si="77"/>
        <v>279</v>
      </c>
      <c r="G326" s="30"/>
      <c r="H326" s="31"/>
      <c r="I326" s="30"/>
      <c r="J326" s="32"/>
      <c r="K326" s="68"/>
      <c r="L326" s="32"/>
      <c r="M326" s="70"/>
      <c r="N326" s="67"/>
      <c r="O326" s="68"/>
      <c r="P326" s="67"/>
      <c r="Q326" s="30"/>
      <c r="R326" s="56"/>
      <c r="S326" s="73"/>
      <c r="T326" s="28"/>
      <c r="U326" s="28"/>
      <c r="V326" s="91"/>
    </row>
    <row r="327" spans="6:22" ht="18" hidden="1" customHeight="1" x14ac:dyDescent="0.15">
      <c r="F327" s="32">
        <f t="shared" si="77"/>
        <v>280</v>
      </c>
      <c r="G327" s="30"/>
      <c r="H327" s="31"/>
      <c r="I327" s="30"/>
      <c r="J327" s="32"/>
      <c r="K327" s="68"/>
      <c r="L327" s="32"/>
      <c r="M327" s="70"/>
      <c r="N327" s="67"/>
      <c r="O327" s="68"/>
      <c r="P327" s="67"/>
      <c r="Q327" s="30"/>
      <c r="R327" s="56"/>
      <c r="S327" s="73"/>
      <c r="T327" s="28"/>
      <c r="U327" s="28"/>
      <c r="V327" s="91"/>
    </row>
    <row r="328" spans="6:22" ht="18" hidden="1" customHeight="1" x14ac:dyDescent="0.15">
      <c r="F328" s="32">
        <f t="shared" si="77"/>
        <v>281</v>
      </c>
      <c r="G328" s="30"/>
      <c r="H328" s="31"/>
      <c r="I328" s="30"/>
      <c r="J328" s="32"/>
      <c r="K328" s="68"/>
      <c r="L328" s="32"/>
      <c r="M328" s="70"/>
      <c r="N328" s="67"/>
      <c r="O328" s="68"/>
      <c r="P328" s="67"/>
      <c r="Q328" s="30"/>
      <c r="R328" s="56"/>
      <c r="S328" s="73"/>
      <c r="T328" s="28"/>
      <c r="U328" s="28"/>
      <c r="V328" s="91"/>
    </row>
    <row r="329" spans="6:22" ht="18" hidden="1" customHeight="1" x14ac:dyDescent="0.15">
      <c r="F329" s="32">
        <f t="shared" si="77"/>
        <v>282</v>
      </c>
      <c r="G329" s="30"/>
      <c r="H329" s="31"/>
      <c r="I329" s="30"/>
      <c r="J329" s="32"/>
      <c r="K329" s="68"/>
      <c r="L329" s="32"/>
      <c r="M329" s="70"/>
      <c r="N329" s="67"/>
      <c r="O329" s="68"/>
      <c r="P329" s="67"/>
      <c r="Q329" s="30"/>
      <c r="R329" s="56"/>
      <c r="S329" s="73"/>
      <c r="T329" s="28"/>
      <c r="U329" s="28"/>
      <c r="V329" s="91"/>
    </row>
    <row r="330" spans="6:22" ht="18" hidden="1" customHeight="1" x14ac:dyDescent="0.15">
      <c r="F330" s="32">
        <f t="shared" si="77"/>
        <v>283</v>
      </c>
      <c r="G330" s="30"/>
      <c r="H330" s="31"/>
      <c r="I330" s="30"/>
      <c r="J330" s="32"/>
      <c r="K330" s="68"/>
      <c r="L330" s="32"/>
      <c r="M330" s="70"/>
      <c r="N330" s="67"/>
      <c r="O330" s="68"/>
      <c r="P330" s="67"/>
      <c r="Q330" s="30"/>
      <c r="R330" s="56"/>
      <c r="S330" s="73"/>
      <c r="T330" s="28"/>
      <c r="U330" s="28"/>
      <c r="V330" s="91"/>
    </row>
    <row r="331" spans="6:22" ht="18" hidden="1" customHeight="1" x14ac:dyDescent="0.15">
      <c r="F331" s="32">
        <f t="shared" si="77"/>
        <v>284</v>
      </c>
      <c r="G331" s="30"/>
      <c r="H331" s="31"/>
      <c r="I331" s="30"/>
      <c r="J331" s="32"/>
      <c r="K331" s="68"/>
      <c r="L331" s="32"/>
      <c r="M331" s="70"/>
      <c r="N331" s="67"/>
      <c r="O331" s="68"/>
      <c r="P331" s="67"/>
      <c r="Q331" s="30"/>
      <c r="R331" s="56"/>
      <c r="S331" s="73"/>
      <c r="T331" s="28"/>
      <c r="U331" s="28"/>
      <c r="V331" s="91"/>
    </row>
    <row r="332" spans="6:22" ht="18" hidden="1" customHeight="1" x14ac:dyDescent="0.15">
      <c r="F332" s="32">
        <f t="shared" si="77"/>
        <v>285</v>
      </c>
      <c r="G332" s="30"/>
      <c r="H332" s="31"/>
      <c r="I332" s="30"/>
      <c r="J332" s="32"/>
      <c r="K332" s="68"/>
      <c r="L332" s="32"/>
      <c r="M332" s="70"/>
      <c r="N332" s="67"/>
      <c r="O332" s="68"/>
      <c r="P332" s="67"/>
      <c r="Q332" s="30"/>
      <c r="R332" s="56"/>
      <c r="S332" s="73"/>
      <c r="T332" s="28"/>
      <c r="U332" s="28"/>
      <c r="V332" s="91"/>
    </row>
    <row r="333" spans="6:22" ht="18" hidden="1" customHeight="1" x14ac:dyDescent="0.15">
      <c r="F333" s="32">
        <f t="shared" si="77"/>
        <v>286</v>
      </c>
      <c r="G333" s="133"/>
      <c r="H333" s="31"/>
      <c r="I333" s="30"/>
      <c r="J333" s="32"/>
      <c r="K333" s="68"/>
      <c r="L333" s="32"/>
      <c r="M333" s="70"/>
      <c r="N333" s="67"/>
      <c r="O333" s="68"/>
      <c r="P333" s="68"/>
      <c r="Q333" s="135"/>
      <c r="R333" s="56"/>
      <c r="S333" s="73"/>
      <c r="T333" s="28"/>
      <c r="U333" s="28"/>
      <c r="V333" s="91"/>
    </row>
    <row r="334" spans="6:22" ht="18" hidden="1" customHeight="1" x14ac:dyDescent="0.15">
      <c r="F334" s="32">
        <f t="shared" si="77"/>
        <v>287</v>
      </c>
      <c r="G334" s="133"/>
      <c r="H334" s="31"/>
      <c r="I334" s="30"/>
      <c r="J334" s="32"/>
      <c r="K334" s="68"/>
      <c r="L334" s="32"/>
      <c r="M334" s="70"/>
      <c r="N334" s="67"/>
      <c r="O334" s="68"/>
      <c r="P334" s="68"/>
      <c r="Q334" s="135"/>
      <c r="R334" s="56"/>
      <c r="S334" s="73"/>
      <c r="T334" s="28"/>
      <c r="U334" s="28"/>
      <c r="V334" s="91"/>
    </row>
    <row r="335" spans="6:22" ht="18" hidden="1" customHeight="1" x14ac:dyDescent="0.15">
      <c r="F335" s="32">
        <f t="shared" si="77"/>
        <v>288</v>
      </c>
      <c r="G335" s="133"/>
      <c r="H335" s="31"/>
      <c r="I335" s="30"/>
      <c r="J335" s="32"/>
      <c r="K335" s="68"/>
      <c r="L335" s="32"/>
      <c r="M335" s="70"/>
      <c r="N335" s="67"/>
      <c r="O335" s="68"/>
      <c r="P335" s="68"/>
      <c r="Q335" s="135"/>
      <c r="R335" s="56"/>
      <c r="S335" s="73"/>
      <c r="T335" s="28"/>
      <c r="U335" s="28"/>
      <c r="V335" s="91"/>
    </row>
    <row r="336" spans="6:22" ht="18" hidden="1" customHeight="1" x14ac:dyDescent="0.15">
      <c r="F336" s="32">
        <f t="shared" si="77"/>
        <v>289</v>
      </c>
      <c r="G336" s="133"/>
      <c r="H336" s="31"/>
      <c r="I336" s="30"/>
      <c r="J336" s="32"/>
      <c r="K336" s="68"/>
      <c r="L336" s="32"/>
      <c r="M336" s="70"/>
      <c r="N336" s="67"/>
      <c r="O336" s="68"/>
      <c r="P336" s="134"/>
      <c r="Q336" s="135"/>
      <c r="R336" s="56"/>
      <c r="S336" s="73"/>
      <c r="T336" s="28"/>
      <c r="U336" s="28"/>
      <c r="V336" s="91"/>
    </row>
    <row r="337" spans="6:22" ht="18" hidden="1" customHeight="1" x14ac:dyDescent="0.15">
      <c r="F337" s="32">
        <f t="shared" si="77"/>
        <v>290</v>
      </c>
      <c r="G337" s="133"/>
      <c r="H337" s="31"/>
      <c r="I337" s="30"/>
      <c r="J337" s="32"/>
      <c r="K337" s="68"/>
      <c r="L337" s="32"/>
      <c r="M337" s="70"/>
      <c r="N337" s="67"/>
      <c r="O337" s="68"/>
      <c r="P337" s="68"/>
      <c r="Q337" s="135"/>
      <c r="R337" s="56"/>
      <c r="S337" s="73"/>
      <c r="T337" s="28"/>
      <c r="U337" s="28"/>
      <c r="V337" s="91"/>
    </row>
    <row r="338" spans="6:22" ht="18" hidden="1" customHeight="1" x14ac:dyDescent="0.15">
      <c r="F338" s="32">
        <f t="shared" si="77"/>
        <v>291</v>
      </c>
      <c r="G338" s="133"/>
      <c r="H338" s="31"/>
      <c r="I338" s="30"/>
      <c r="J338" s="32"/>
      <c r="K338" s="68"/>
      <c r="L338" s="32"/>
      <c r="M338" s="70"/>
      <c r="N338" s="67"/>
      <c r="O338" s="68"/>
      <c r="P338" s="134"/>
      <c r="Q338" s="135"/>
      <c r="R338" s="56"/>
      <c r="S338" s="73"/>
      <c r="T338" s="28"/>
      <c r="U338" s="28"/>
      <c r="V338" s="91"/>
    </row>
    <row r="339" spans="6:22" ht="18" hidden="1" customHeight="1" x14ac:dyDescent="0.15">
      <c r="F339" s="32">
        <f t="shared" si="77"/>
        <v>292</v>
      </c>
      <c r="G339" s="133"/>
      <c r="H339" s="31"/>
      <c r="I339" s="30"/>
      <c r="J339" s="32"/>
      <c r="K339" s="68"/>
      <c r="L339" s="32"/>
      <c r="M339" s="70"/>
      <c r="N339" s="67"/>
      <c r="O339" s="68"/>
      <c r="P339" s="68"/>
      <c r="Q339" s="135"/>
      <c r="R339" s="56"/>
      <c r="S339" s="73"/>
      <c r="T339" s="28"/>
      <c r="U339" s="28"/>
      <c r="V339" s="91"/>
    </row>
    <row r="340" spans="6:22" ht="18" hidden="1" customHeight="1" x14ac:dyDescent="0.15">
      <c r="F340" s="32">
        <f t="shared" si="77"/>
        <v>293</v>
      </c>
      <c r="G340" s="133"/>
      <c r="H340" s="31"/>
      <c r="I340" s="30"/>
      <c r="J340" s="32"/>
      <c r="K340" s="68"/>
      <c r="L340" s="32"/>
      <c r="M340" s="70"/>
      <c r="N340" s="67"/>
      <c r="O340" s="68"/>
      <c r="P340" s="134"/>
      <c r="Q340" s="135"/>
      <c r="R340" s="56"/>
      <c r="S340" s="73"/>
      <c r="T340" s="28"/>
      <c r="U340" s="28"/>
      <c r="V340" s="91"/>
    </row>
    <row r="341" spans="6:22" ht="18" customHeight="1" x14ac:dyDescent="0.15">
      <c r="F341" s="49"/>
      <c r="G341" s="130"/>
      <c r="H341" s="47"/>
      <c r="I341" s="46"/>
      <c r="J341" s="49"/>
      <c r="K341" s="64"/>
      <c r="L341" s="49"/>
      <c r="M341" s="66"/>
      <c r="N341" s="81"/>
      <c r="O341" s="64"/>
      <c r="P341" s="64"/>
      <c r="Q341" s="131"/>
      <c r="R341" s="29"/>
      <c r="S341" s="114"/>
      <c r="T341" s="27"/>
      <c r="U341" s="27"/>
      <c r="V341" s="52"/>
    </row>
    <row r="342" spans="6:22" ht="18" customHeight="1" x14ac:dyDescent="0.15">
      <c r="F342" s="49"/>
      <c r="H342" s="47"/>
      <c r="I342" s="46"/>
      <c r="J342" s="49"/>
      <c r="K342" s="64"/>
      <c r="L342" s="49"/>
      <c r="M342" s="71"/>
      <c r="N342" s="81"/>
      <c r="O342" s="64"/>
      <c r="P342" s="81"/>
      <c r="Q342" s="46"/>
      <c r="R342" s="29"/>
      <c r="S342" s="124">
        <f>SUM(S48:S340)</f>
        <v>0</v>
      </c>
      <c r="T342" s="53">
        <f>S342</f>
        <v>0</v>
      </c>
      <c r="U342" s="122"/>
      <c r="V342" s="52"/>
    </row>
    <row r="343" spans="6:22" ht="18" customHeight="1" x14ac:dyDescent="0.15">
      <c r="F343" s="49"/>
      <c r="H343" s="47"/>
      <c r="I343" s="6"/>
      <c r="J343" s="7"/>
      <c r="K343" s="51" t="s">
        <v>104</v>
      </c>
      <c r="L343" s="48"/>
      <c r="M343" s="48"/>
      <c r="N343" s="48"/>
      <c r="O343" s="52" t="str">
        <f>K343</f>
        <v>2019年4月26日現在</v>
      </c>
      <c r="P343" s="50"/>
      <c r="Q343" s="118"/>
      <c r="R343" s="89" t="s">
        <v>27</v>
      </c>
      <c r="S343" s="89" t="s">
        <v>27</v>
      </c>
      <c r="T343" s="53" t="str">
        <f t="shared" ref="T343:T344" si="78">S343</f>
        <v>トータル</v>
      </c>
      <c r="U343" s="54"/>
      <c r="V343" s="7"/>
    </row>
    <row r="344" spans="6:22" ht="18" customHeight="1" x14ac:dyDescent="0.15">
      <c r="F344" s="49"/>
      <c r="H344" s="47"/>
      <c r="I344" s="6"/>
      <c r="J344" s="7"/>
      <c r="K344" s="48" t="s">
        <v>28</v>
      </c>
      <c r="L344" s="48"/>
      <c r="M344" s="48"/>
      <c r="N344" s="48"/>
      <c r="O344" s="52" t="s">
        <v>17</v>
      </c>
      <c r="P344" s="50"/>
      <c r="Q344" s="118"/>
      <c r="R344" s="89" t="s">
        <v>36</v>
      </c>
      <c r="S344" s="89" t="s">
        <v>36</v>
      </c>
      <c r="T344" s="53" t="str">
        <f t="shared" si="78"/>
        <v>損益</v>
      </c>
      <c r="U344" s="54"/>
      <c r="V344" s="7"/>
    </row>
    <row r="345" spans="6:22" ht="18" customHeight="1" x14ac:dyDescent="0.15">
      <c r="F345" s="49"/>
      <c r="H345" s="47"/>
      <c r="I345" s="6"/>
      <c r="J345" s="7"/>
      <c r="K345" s="125">
        <f>SUM(M29:M38)</f>
        <v>9351000</v>
      </c>
      <c r="L345" s="60"/>
      <c r="M345" s="60"/>
      <c r="N345" s="60"/>
      <c r="O345" s="125">
        <f>SUM(R29:R38)</f>
        <v>9309900</v>
      </c>
      <c r="P345" s="50"/>
      <c r="Q345" s="118"/>
      <c r="R345" s="88">
        <f>SUM(R48:R130)</f>
        <v>0</v>
      </c>
      <c r="S345" s="124">
        <f>(O345-K345)+S342</f>
        <v>-41100</v>
      </c>
      <c r="T345" s="53">
        <f>S345</f>
        <v>-41100</v>
      </c>
      <c r="U345" s="122">
        <f>S345/K345</f>
        <v>-4.3952518447224892E-3</v>
      </c>
      <c r="V345" s="7"/>
    </row>
    <row r="346" spans="6:22" ht="18" customHeight="1" x14ac:dyDescent="0.15">
      <c r="F346" s="2"/>
      <c r="R346" s="20"/>
    </row>
    <row r="347" spans="6:22" ht="18" customHeight="1" x14ac:dyDescent="0.15"/>
    <row r="348" spans="6:22" ht="18" customHeight="1" x14ac:dyDescent="0.15"/>
    <row r="349" spans="6:22" ht="18" customHeight="1" x14ac:dyDescent="0.15"/>
    <row r="350" spans="6:22" ht="18" customHeight="1" x14ac:dyDescent="0.15"/>
    <row r="351" spans="6:22" ht="18" customHeight="1" x14ac:dyDescent="0.15"/>
    <row r="352" spans="6:2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</sheetData>
  <autoFilter ref="F28:V39" xr:uid="{28A81198-CF5F-423A-8D7F-A71CF4D6FAA1}">
    <sortState xmlns:xlrd2="http://schemas.microsoft.com/office/spreadsheetml/2017/richdata2" ref="F29:V39">
      <sortCondition descending="1" ref="U28:U39"/>
    </sortState>
  </autoFilter>
  <phoneticPr fontId="1"/>
  <conditionalFormatting sqref="U145 U156 U170 U239 U280 U327 U329 U342">
    <cfRule type="cellIs" dxfId="1201" priority="2803" operator="between">
      <formula>0.05</formula>
      <formula>0.1</formula>
    </cfRule>
    <cfRule type="cellIs" dxfId="1200" priority="2804" operator="greaterThan">
      <formula>0.1</formula>
    </cfRule>
  </conditionalFormatting>
  <conditionalFormatting sqref="T43 T145 T156 T170 T239 T280 T327 T329">
    <cfRule type="cellIs" dxfId="1199" priority="2799" operator="between">
      <formula>0.05</formula>
      <formula>0.1</formula>
    </cfRule>
    <cfRule type="cellIs" dxfId="1198" priority="2800" operator="greaterThan">
      <formula>0.101</formula>
    </cfRule>
  </conditionalFormatting>
  <conditionalFormatting sqref="U43">
    <cfRule type="cellIs" dxfId="1197" priority="2801" operator="between">
      <formula>0.05</formula>
      <formula>0.1</formula>
    </cfRule>
    <cfRule type="cellIs" dxfId="1196" priority="2802" operator="greaterThan">
      <formula>0.1</formula>
    </cfRule>
  </conditionalFormatting>
  <conditionalFormatting sqref="U39:U42">
    <cfRule type="cellIs" dxfId="1195" priority="2797" operator="between">
      <formula>0.05</formula>
      <formula>0.1</formula>
    </cfRule>
    <cfRule type="cellIs" dxfId="1194" priority="2798" operator="greaterThan">
      <formula>0.1</formula>
    </cfRule>
  </conditionalFormatting>
  <conditionalFormatting sqref="T39:T42">
    <cfRule type="cellIs" dxfId="1193" priority="2795" operator="between">
      <formula>0.05</formula>
      <formula>0.1</formula>
    </cfRule>
    <cfRule type="cellIs" dxfId="1192" priority="2796" operator="greaterThan">
      <formula>0.101</formula>
    </cfRule>
  </conditionalFormatting>
  <conditionalFormatting sqref="T140">
    <cfRule type="cellIs" dxfId="1191" priority="2447" operator="between">
      <formula>0.05</formula>
      <formula>0.1</formula>
    </cfRule>
    <cfRule type="cellIs" dxfId="1190" priority="2448" operator="greaterThan">
      <formula>0.101</formula>
    </cfRule>
  </conditionalFormatting>
  <conditionalFormatting sqref="U140">
    <cfRule type="cellIs" dxfId="1189" priority="2449" operator="between">
      <formula>0.05</formula>
      <formula>0.1</formula>
    </cfRule>
    <cfRule type="cellIs" dxfId="1188" priority="2450" operator="greaterThan">
      <formula>0.1</formula>
    </cfRule>
  </conditionalFormatting>
  <conditionalFormatting sqref="T139">
    <cfRule type="cellIs" dxfId="1187" priority="2451" operator="between">
      <formula>0.05</formula>
      <formula>0.1</formula>
    </cfRule>
    <cfRule type="cellIs" dxfId="1186" priority="2452" operator="greaterThan">
      <formula>0.101</formula>
    </cfRule>
  </conditionalFormatting>
  <conditionalFormatting sqref="U139">
    <cfRule type="cellIs" dxfId="1185" priority="2453" operator="between">
      <formula>0.05</formula>
      <formula>0.1</formula>
    </cfRule>
    <cfRule type="cellIs" dxfId="1184" priority="2454" operator="greaterThan">
      <formula>0.1</formula>
    </cfRule>
  </conditionalFormatting>
  <conditionalFormatting sqref="T148">
    <cfRule type="cellIs" dxfId="1183" priority="2415" operator="between">
      <formula>0.05</formula>
      <formula>0.1</formula>
    </cfRule>
    <cfRule type="cellIs" dxfId="1182" priority="2416" operator="greaterThan">
      <formula>0.101</formula>
    </cfRule>
  </conditionalFormatting>
  <conditionalFormatting sqref="U148">
    <cfRule type="cellIs" dxfId="1181" priority="2417" operator="between">
      <formula>0.05</formula>
      <formula>0.1</formula>
    </cfRule>
    <cfRule type="cellIs" dxfId="1180" priority="2418" operator="greaterThan">
      <formula>0.1</formula>
    </cfRule>
  </conditionalFormatting>
  <conditionalFormatting sqref="T141">
    <cfRule type="cellIs" dxfId="1179" priority="2439" operator="between">
      <formula>0.05</formula>
      <formula>0.1</formula>
    </cfRule>
    <cfRule type="cellIs" dxfId="1178" priority="2440" operator="greaterThan">
      <formula>0.101</formula>
    </cfRule>
  </conditionalFormatting>
  <conditionalFormatting sqref="U141">
    <cfRule type="cellIs" dxfId="1177" priority="2441" operator="between">
      <formula>0.05</formula>
      <formula>0.1</formula>
    </cfRule>
    <cfRule type="cellIs" dxfId="1176" priority="2442" operator="greaterThan">
      <formula>0.1</formula>
    </cfRule>
  </conditionalFormatting>
  <conditionalFormatting sqref="T142">
    <cfRule type="cellIs" dxfId="1175" priority="2435" operator="between">
      <formula>0.05</formula>
      <formula>0.1</formula>
    </cfRule>
    <cfRule type="cellIs" dxfId="1174" priority="2436" operator="greaterThan">
      <formula>0.101</formula>
    </cfRule>
  </conditionalFormatting>
  <conditionalFormatting sqref="U142">
    <cfRule type="cellIs" dxfId="1173" priority="2437" operator="between">
      <formula>0.05</formula>
      <formula>0.1</formula>
    </cfRule>
    <cfRule type="cellIs" dxfId="1172" priority="2438" operator="greaterThan">
      <formula>0.1</formula>
    </cfRule>
  </conditionalFormatting>
  <conditionalFormatting sqref="T143">
    <cfRule type="cellIs" dxfId="1171" priority="2431" operator="between">
      <formula>0.05</formula>
      <formula>0.1</formula>
    </cfRule>
    <cfRule type="cellIs" dxfId="1170" priority="2432" operator="greaterThan">
      <formula>0.101</formula>
    </cfRule>
  </conditionalFormatting>
  <conditionalFormatting sqref="U143">
    <cfRule type="cellIs" dxfId="1169" priority="2433" operator="between">
      <formula>0.05</formula>
      <formula>0.1</formula>
    </cfRule>
    <cfRule type="cellIs" dxfId="1168" priority="2434" operator="greaterThan">
      <formula>0.1</formula>
    </cfRule>
  </conditionalFormatting>
  <conditionalFormatting sqref="T144">
    <cfRule type="cellIs" dxfId="1167" priority="2427" operator="between">
      <formula>0.05</formula>
      <formula>0.1</formula>
    </cfRule>
    <cfRule type="cellIs" dxfId="1166" priority="2428" operator="greaterThan">
      <formula>0.101</formula>
    </cfRule>
  </conditionalFormatting>
  <conditionalFormatting sqref="U144">
    <cfRule type="cellIs" dxfId="1165" priority="2429" operator="between">
      <formula>0.05</formula>
      <formula>0.1</formula>
    </cfRule>
    <cfRule type="cellIs" dxfId="1164" priority="2430" operator="greaterThan">
      <formula>0.1</formula>
    </cfRule>
  </conditionalFormatting>
  <conditionalFormatting sqref="T146">
    <cfRule type="cellIs" dxfId="1163" priority="2423" operator="between">
      <formula>0.05</formula>
      <formula>0.1</formula>
    </cfRule>
    <cfRule type="cellIs" dxfId="1162" priority="2424" operator="greaterThan">
      <formula>0.101</formula>
    </cfRule>
  </conditionalFormatting>
  <conditionalFormatting sqref="U146">
    <cfRule type="cellIs" dxfId="1161" priority="2425" operator="between">
      <formula>0.05</formula>
      <formula>0.1</formula>
    </cfRule>
    <cfRule type="cellIs" dxfId="1160" priority="2426" operator="greaterThan">
      <formula>0.1</formula>
    </cfRule>
  </conditionalFormatting>
  <conditionalFormatting sqref="T147">
    <cfRule type="cellIs" dxfId="1159" priority="2419" operator="between">
      <formula>0.05</formula>
      <formula>0.1</formula>
    </cfRule>
    <cfRule type="cellIs" dxfId="1158" priority="2420" operator="greaterThan">
      <formula>0.101</formula>
    </cfRule>
  </conditionalFormatting>
  <conditionalFormatting sqref="U147">
    <cfRule type="cellIs" dxfId="1157" priority="2421" operator="between">
      <formula>0.05</formula>
      <formula>0.1</formula>
    </cfRule>
    <cfRule type="cellIs" dxfId="1156" priority="2422" operator="greaterThan">
      <formula>0.1</formula>
    </cfRule>
  </conditionalFormatting>
  <conditionalFormatting sqref="T149">
    <cfRule type="cellIs" dxfId="1155" priority="2411" operator="between">
      <formula>0.05</formula>
      <formula>0.1</formula>
    </cfRule>
    <cfRule type="cellIs" dxfId="1154" priority="2412" operator="greaterThan">
      <formula>0.101</formula>
    </cfRule>
  </conditionalFormatting>
  <conditionalFormatting sqref="U149">
    <cfRule type="cellIs" dxfId="1153" priority="2413" operator="between">
      <formula>0.05</formula>
      <formula>0.1</formula>
    </cfRule>
    <cfRule type="cellIs" dxfId="1152" priority="2414" operator="greaterThan">
      <formula>0.1</formula>
    </cfRule>
  </conditionalFormatting>
  <conditionalFormatting sqref="T150">
    <cfRule type="cellIs" dxfId="1151" priority="2407" operator="between">
      <formula>0.05</formula>
      <formula>0.1</formula>
    </cfRule>
    <cfRule type="cellIs" dxfId="1150" priority="2408" operator="greaterThan">
      <formula>0.101</formula>
    </cfRule>
  </conditionalFormatting>
  <conditionalFormatting sqref="U150">
    <cfRule type="cellIs" dxfId="1149" priority="2409" operator="between">
      <formula>0.05</formula>
      <formula>0.1</formula>
    </cfRule>
    <cfRule type="cellIs" dxfId="1148" priority="2410" operator="greaterThan">
      <formula>0.1</formula>
    </cfRule>
  </conditionalFormatting>
  <conditionalFormatting sqref="T151">
    <cfRule type="cellIs" dxfId="1147" priority="2403" operator="between">
      <formula>0.05</formula>
      <formula>0.1</formula>
    </cfRule>
    <cfRule type="cellIs" dxfId="1146" priority="2404" operator="greaterThan">
      <formula>0.101</formula>
    </cfRule>
  </conditionalFormatting>
  <conditionalFormatting sqref="U151">
    <cfRule type="cellIs" dxfId="1145" priority="2405" operator="between">
      <formula>0.05</formula>
      <formula>0.1</formula>
    </cfRule>
    <cfRule type="cellIs" dxfId="1144" priority="2406" operator="greaterThan">
      <formula>0.1</formula>
    </cfRule>
  </conditionalFormatting>
  <conditionalFormatting sqref="T152">
    <cfRule type="cellIs" dxfId="1143" priority="2399" operator="between">
      <formula>0.05</formula>
      <formula>0.1</formula>
    </cfRule>
    <cfRule type="cellIs" dxfId="1142" priority="2400" operator="greaterThan">
      <formula>0.101</formula>
    </cfRule>
  </conditionalFormatting>
  <conditionalFormatting sqref="U152">
    <cfRule type="cellIs" dxfId="1141" priority="2401" operator="between">
      <formula>0.05</formula>
      <formula>0.1</formula>
    </cfRule>
    <cfRule type="cellIs" dxfId="1140" priority="2402" operator="greaterThan">
      <formula>0.1</formula>
    </cfRule>
  </conditionalFormatting>
  <conditionalFormatting sqref="T153">
    <cfRule type="cellIs" dxfId="1139" priority="2395" operator="between">
      <formula>0.05</formula>
      <formula>0.1</formula>
    </cfRule>
    <cfRule type="cellIs" dxfId="1138" priority="2396" operator="greaterThan">
      <formula>0.101</formula>
    </cfRule>
  </conditionalFormatting>
  <conditionalFormatting sqref="U153">
    <cfRule type="cellIs" dxfId="1137" priority="2397" operator="between">
      <formula>0.05</formula>
      <formula>0.1</formula>
    </cfRule>
    <cfRule type="cellIs" dxfId="1136" priority="2398" operator="greaterThan">
      <formula>0.1</formula>
    </cfRule>
  </conditionalFormatting>
  <conditionalFormatting sqref="T154">
    <cfRule type="cellIs" dxfId="1135" priority="2391" operator="between">
      <formula>0.05</formula>
      <formula>0.1</formula>
    </cfRule>
    <cfRule type="cellIs" dxfId="1134" priority="2392" operator="greaterThan">
      <formula>0.101</formula>
    </cfRule>
  </conditionalFormatting>
  <conditionalFormatting sqref="U154">
    <cfRule type="cellIs" dxfId="1133" priority="2393" operator="between">
      <formula>0.05</formula>
      <formula>0.1</formula>
    </cfRule>
    <cfRule type="cellIs" dxfId="1132" priority="2394" operator="greaterThan">
      <formula>0.1</formula>
    </cfRule>
  </conditionalFormatting>
  <conditionalFormatting sqref="T155">
    <cfRule type="cellIs" dxfId="1131" priority="2387" operator="between">
      <formula>0.05</formula>
      <formula>0.1</formula>
    </cfRule>
    <cfRule type="cellIs" dxfId="1130" priority="2388" operator="greaterThan">
      <formula>0.101</formula>
    </cfRule>
  </conditionalFormatting>
  <conditionalFormatting sqref="U155">
    <cfRule type="cellIs" dxfId="1129" priority="2389" operator="between">
      <formula>0.05</formula>
      <formula>0.1</formula>
    </cfRule>
    <cfRule type="cellIs" dxfId="1128" priority="2390" operator="greaterThan">
      <formula>0.1</formula>
    </cfRule>
  </conditionalFormatting>
  <conditionalFormatting sqref="T159">
    <cfRule type="cellIs" dxfId="1127" priority="2383" operator="between">
      <formula>0.05</formula>
      <formula>0.1</formula>
    </cfRule>
    <cfRule type="cellIs" dxfId="1126" priority="2384" operator="greaterThan">
      <formula>0.101</formula>
    </cfRule>
  </conditionalFormatting>
  <conditionalFormatting sqref="U159">
    <cfRule type="cellIs" dxfId="1125" priority="2385" operator="between">
      <formula>0.05</formula>
      <formula>0.1</formula>
    </cfRule>
    <cfRule type="cellIs" dxfId="1124" priority="2386" operator="greaterThan">
      <formula>0.1</formula>
    </cfRule>
  </conditionalFormatting>
  <conditionalFormatting sqref="T157">
    <cfRule type="cellIs" dxfId="1123" priority="2379" operator="between">
      <formula>0.05</formula>
      <formula>0.1</formula>
    </cfRule>
    <cfRule type="cellIs" dxfId="1122" priority="2380" operator="greaterThan">
      <formula>0.101</formula>
    </cfRule>
  </conditionalFormatting>
  <conditionalFormatting sqref="U157">
    <cfRule type="cellIs" dxfId="1121" priority="2381" operator="between">
      <formula>0.05</formula>
      <formula>0.1</formula>
    </cfRule>
    <cfRule type="cellIs" dxfId="1120" priority="2382" operator="greaterThan">
      <formula>0.1</formula>
    </cfRule>
  </conditionalFormatting>
  <conditionalFormatting sqref="T158">
    <cfRule type="cellIs" dxfId="1119" priority="2375" operator="between">
      <formula>0.05</formula>
      <formula>0.1</formula>
    </cfRule>
    <cfRule type="cellIs" dxfId="1118" priority="2376" operator="greaterThan">
      <formula>0.101</formula>
    </cfRule>
  </conditionalFormatting>
  <conditionalFormatting sqref="U158">
    <cfRule type="cellIs" dxfId="1117" priority="2377" operator="between">
      <formula>0.05</formula>
      <formula>0.1</formula>
    </cfRule>
    <cfRule type="cellIs" dxfId="1116" priority="2378" operator="greaterThan">
      <formula>0.1</formula>
    </cfRule>
  </conditionalFormatting>
  <conditionalFormatting sqref="T160">
    <cfRule type="cellIs" dxfId="1115" priority="2371" operator="between">
      <formula>0.05</formula>
      <formula>0.1</formula>
    </cfRule>
    <cfRule type="cellIs" dxfId="1114" priority="2372" operator="greaterThan">
      <formula>0.101</formula>
    </cfRule>
  </conditionalFormatting>
  <conditionalFormatting sqref="U160">
    <cfRule type="cellIs" dxfId="1113" priority="2373" operator="between">
      <formula>0.05</formula>
      <formula>0.1</formula>
    </cfRule>
    <cfRule type="cellIs" dxfId="1112" priority="2374" operator="greaterThan">
      <formula>0.1</formula>
    </cfRule>
  </conditionalFormatting>
  <conditionalFormatting sqref="T161">
    <cfRule type="cellIs" dxfId="1111" priority="2367" operator="between">
      <formula>0.05</formula>
      <formula>0.1</formula>
    </cfRule>
    <cfRule type="cellIs" dxfId="1110" priority="2368" operator="greaterThan">
      <formula>0.101</formula>
    </cfRule>
  </conditionalFormatting>
  <conditionalFormatting sqref="U161">
    <cfRule type="cellIs" dxfId="1109" priority="2369" operator="between">
      <formula>0.05</formula>
      <formula>0.1</formula>
    </cfRule>
    <cfRule type="cellIs" dxfId="1108" priority="2370" operator="greaterThan">
      <formula>0.1</formula>
    </cfRule>
  </conditionalFormatting>
  <conditionalFormatting sqref="T163">
    <cfRule type="cellIs" dxfId="1107" priority="2363" operator="between">
      <formula>0.05</formula>
      <formula>0.1</formula>
    </cfRule>
    <cfRule type="cellIs" dxfId="1106" priority="2364" operator="greaterThan">
      <formula>0.101</formula>
    </cfRule>
  </conditionalFormatting>
  <conditionalFormatting sqref="U163">
    <cfRule type="cellIs" dxfId="1105" priority="2365" operator="between">
      <formula>0.05</formula>
      <formula>0.1</formula>
    </cfRule>
    <cfRule type="cellIs" dxfId="1104" priority="2366" operator="greaterThan">
      <formula>0.1</formula>
    </cfRule>
  </conditionalFormatting>
  <conditionalFormatting sqref="T162">
    <cfRule type="cellIs" dxfId="1103" priority="2359" operator="between">
      <formula>0.05</formula>
      <formula>0.1</formula>
    </cfRule>
    <cfRule type="cellIs" dxfId="1102" priority="2360" operator="greaterThan">
      <formula>0.101</formula>
    </cfRule>
  </conditionalFormatting>
  <conditionalFormatting sqref="U162">
    <cfRule type="cellIs" dxfId="1101" priority="2361" operator="between">
      <formula>0.05</formula>
      <formula>0.1</formula>
    </cfRule>
    <cfRule type="cellIs" dxfId="1100" priority="2362" operator="greaterThan">
      <formula>0.1</formula>
    </cfRule>
  </conditionalFormatting>
  <conditionalFormatting sqref="T164">
    <cfRule type="cellIs" dxfId="1099" priority="2355" operator="between">
      <formula>0.05</formula>
      <formula>0.1</formula>
    </cfRule>
    <cfRule type="cellIs" dxfId="1098" priority="2356" operator="greaterThan">
      <formula>0.101</formula>
    </cfRule>
  </conditionalFormatting>
  <conditionalFormatting sqref="U164">
    <cfRule type="cellIs" dxfId="1097" priority="2357" operator="between">
      <formula>0.05</formula>
      <formula>0.1</formula>
    </cfRule>
    <cfRule type="cellIs" dxfId="1096" priority="2358" operator="greaterThan">
      <formula>0.1</formula>
    </cfRule>
  </conditionalFormatting>
  <conditionalFormatting sqref="T165">
    <cfRule type="cellIs" dxfId="1095" priority="2351" operator="between">
      <formula>0.05</formula>
      <formula>0.1</formula>
    </cfRule>
    <cfRule type="cellIs" dxfId="1094" priority="2352" operator="greaterThan">
      <formula>0.101</formula>
    </cfRule>
  </conditionalFormatting>
  <conditionalFormatting sqref="U165">
    <cfRule type="cellIs" dxfId="1093" priority="2353" operator="between">
      <formula>0.05</formula>
      <formula>0.1</formula>
    </cfRule>
    <cfRule type="cellIs" dxfId="1092" priority="2354" operator="greaterThan">
      <formula>0.1</formula>
    </cfRule>
  </conditionalFormatting>
  <conditionalFormatting sqref="U166">
    <cfRule type="cellIs" dxfId="1091" priority="2349" operator="between">
      <formula>0.05</formula>
      <formula>0.1</formula>
    </cfRule>
    <cfRule type="cellIs" dxfId="1090" priority="2350" operator="greaterThan">
      <formula>0.1</formula>
    </cfRule>
  </conditionalFormatting>
  <conditionalFormatting sqref="T166">
    <cfRule type="cellIs" dxfId="1089" priority="2347" operator="between">
      <formula>0.05</formula>
      <formula>0.1</formula>
    </cfRule>
    <cfRule type="cellIs" dxfId="1088" priority="2348" operator="greaterThan">
      <formula>0.101</formula>
    </cfRule>
  </conditionalFormatting>
  <conditionalFormatting sqref="T167">
    <cfRule type="cellIs" dxfId="1087" priority="2343" operator="between">
      <formula>0.05</formula>
      <formula>0.1</formula>
    </cfRule>
    <cfRule type="cellIs" dxfId="1086" priority="2344" operator="greaterThan">
      <formula>0.101</formula>
    </cfRule>
  </conditionalFormatting>
  <conditionalFormatting sqref="U167">
    <cfRule type="cellIs" dxfId="1085" priority="2345" operator="between">
      <formula>0.05</formula>
      <formula>0.1</formula>
    </cfRule>
    <cfRule type="cellIs" dxfId="1084" priority="2346" operator="greaterThan">
      <formula>0.1</formula>
    </cfRule>
  </conditionalFormatting>
  <conditionalFormatting sqref="T168">
    <cfRule type="cellIs" dxfId="1083" priority="2339" operator="between">
      <formula>0.05</formula>
      <formula>0.1</formula>
    </cfRule>
    <cfRule type="cellIs" dxfId="1082" priority="2340" operator="greaterThan">
      <formula>0.101</formula>
    </cfRule>
  </conditionalFormatting>
  <conditionalFormatting sqref="U168">
    <cfRule type="cellIs" dxfId="1081" priority="2341" operator="between">
      <formula>0.05</formula>
      <formula>0.1</formula>
    </cfRule>
    <cfRule type="cellIs" dxfId="1080" priority="2342" operator="greaterThan">
      <formula>0.1</formula>
    </cfRule>
  </conditionalFormatting>
  <conditionalFormatting sqref="T169">
    <cfRule type="cellIs" dxfId="1079" priority="2335" operator="between">
      <formula>0.05</formula>
      <formula>0.1</formula>
    </cfRule>
    <cfRule type="cellIs" dxfId="1078" priority="2336" operator="greaterThan">
      <formula>0.101</formula>
    </cfRule>
  </conditionalFormatting>
  <conditionalFormatting sqref="U169">
    <cfRule type="cellIs" dxfId="1077" priority="2337" operator="between">
      <formula>0.05</formula>
      <formula>0.1</formula>
    </cfRule>
    <cfRule type="cellIs" dxfId="1076" priority="2338" operator="greaterThan">
      <formula>0.1</formula>
    </cfRule>
  </conditionalFormatting>
  <conditionalFormatting sqref="U171">
    <cfRule type="cellIs" dxfId="1075" priority="2333" operator="between">
      <formula>0.05</formula>
      <formula>0.1</formula>
    </cfRule>
    <cfRule type="cellIs" dxfId="1074" priority="2334" operator="greaterThan">
      <formula>0.1</formula>
    </cfRule>
  </conditionalFormatting>
  <conditionalFormatting sqref="T171">
    <cfRule type="cellIs" dxfId="1073" priority="2331" operator="between">
      <formula>0.05</formula>
      <formula>0.1</formula>
    </cfRule>
    <cfRule type="cellIs" dxfId="1072" priority="2332" operator="greaterThan">
      <formula>0.101</formula>
    </cfRule>
  </conditionalFormatting>
  <conditionalFormatting sqref="T172">
    <cfRule type="cellIs" dxfId="1071" priority="2327" operator="between">
      <formula>0.05</formula>
      <formula>0.1</formula>
    </cfRule>
    <cfRule type="cellIs" dxfId="1070" priority="2328" operator="greaterThan">
      <formula>0.101</formula>
    </cfRule>
  </conditionalFormatting>
  <conditionalFormatting sqref="U172">
    <cfRule type="cellIs" dxfId="1069" priority="2329" operator="between">
      <formula>0.05</formula>
      <formula>0.1</formula>
    </cfRule>
    <cfRule type="cellIs" dxfId="1068" priority="2330" operator="greaterThan">
      <formula>0.1</formula>
    </cfRule>
  </conditionalFormatting>
  <conditionalFormatting sqref="T173">
    <cfRule type="cellIs" dxfId="1067" priority="2323" operator="between">
      <formula>0.05</formula>
      <formula>0.1</formula>
    </cfRule>
    <cfRule type="cellIs" dxfId="1066" priority="2324" operator="greaterThan">
      <formula>0.101</formula>
    </cfRule>
  </conditionalFormatting>
  <conditionalFormatting sqref="U173">
    <cfRule type="cellIs" dxfId="1065" priority="2325" operator="between">
      <formula>0.05</formula>
      <formula>0.1</formula>
    </cfRule>
    <cfRule type="cellIs" dxfId="1064" priority="2326" operator="greaterThan">
      <formula>0.1</formula>
    </cfRule>
  </conditionalFormatting>
  <conditionalFormatting sqref="T174">
    <cfRule type="cellIs" dxfId="1063" priority="2319" operator="between">
      <formula>0.05</formula>
      <formula>0.1</formula>
    </cfRule>
    <cfRule type="cellIs" dxfId="1062" priority="2320" operator="greaterThan">
      <formula>0.101</formula>
    </cfRule>
  </conditionalFormatting>
  <conditionalFormatting sqref="U174">
    <cfRule type="cellIs" dxfId="1061" priority="2321" operator="between">
      <formula>0.05</formula>
      <formula>0.1</formula>
    </cfRule>
    <cfRule type="cellIs" dxfId="1060" priority="2322" operator="greaterThan">
      <formula>0.1</formula>
    </cfRule>
  </conditionalFormatting>
  <conditionalFormatting sqref="T175">
    <cfRule type="cellIs" dxfId="1059" priority="2315" operator="between">
      <formula>0.05</formula>
      <formula>0.1</formula>
    </cfRule>
    <cfRule type="cellIs" dxfId="1058" priority="2316" operator="greaterThan">
      <formula>0.101</formula>
    </cfRule>
  </conditionalFormatting>
  <conditionalFormatting sqref="U175">
    <cfRule type="cellIs" dxfId="1057" priority="2317" operator="between">
      <formula>0.05</formula>
      <formula>0.1</formula>
    </cfRule>
    <cfRule type="cellIs" dxfId="1056" priority="2318" operator="greaterThan">
      <formula>0.1</formula>
    </cfRule>
  </conditionalFormatting>
  <conditionalFormatting sqref="T176">
    <cfRule type="cellIs" dxfId="1055" priority="2311" operator="between">
      <formula>0.05</formula>
      <formula>0.1</formula>
    </cfRule>
    <cfRule type="cellIs" dxfId="1054" priority="2312" operator="greaterThan">
      <formula>0.101</formula>
    </cfRule>
  </conditionalFormatting>
  <conditionalFormatting sqref="U176">
    <cfRule type="cellIs" dxfId="1053" priority="2313" operator="between">
      <formula>0.05</formula>
      <formula>0.1</formula>
    </cfRule>
    <cfRule type="cellIs" dxfId="1052" priority="2314" operator="greaterThan">
      <formula>0.1</formula>
    </cfRule>
  </conditionalFormatting>
  <conditionalFormatting sqref="T177">
    <cfRule type="cellIs" dxfId="1051" priority="2307" operator="between">
      <formula>0.05</formula>
      <formula>0.1</formula>
    </cfRule>
    <cfRule type="cellIs" dxfId="1050" priority="2308" operator="greaterThan">
      <formula>0.101</formula>
    </cfRule>
  </conditionalFormatting>
  <conditionalFormatting sqref="U177">
    <cfRule type="cellIs" dxfId="1049" priority="2309" operator="between">
      <formula>0.05</formula>
      <formula>0.1</formula>
    </cfRule>
    <cfRule type="cellIs" dxfId="1048" priority="2310" operator="greaterThan">
      <formula>0.1</formula>
    </cfRule>
  </conditionalFormatting>
  <conditionalFormatting sqref="T178">
    <cfRule type="cellIs" dxfId="1047" priority="2303" operator="between">
      <formula>0.05</formula>
      <formula>0.1</formula>
    </cfRule>
    <cfRule type="cellIs" dxfId="1046" priority="2304" operator="greaterThan">
      <formula>0.101</formula>
    </cfRule>
  </conditionalFormatting>
  <conditionalFormatting sqref="U178">
    <cfRule type="cellIs" dxfId="1045" priority="2305" operator="between">
      <formula>0.05</formula>
      <formula>0.1</formula>
    </cfRule>
    <cfRule type="cellIs" dxfId="1044" priority="2306" operator="greaterThan">
      <formula>0.1</formula>
    </cfRule>
  </conditionalFormatting>
  <conditionalFormatting sqref="T179">
    <cfRule type="cellIs" dxfId="1043" priority="2299" operator="between">
      <formula>0.05</formula>
      <formula>0.1</formula>
    </cfRule>
    <cfRule type="cellIs" dxfId="1042" priority="2300" operator="greaterThan">
      <formula>0.101</formula>
    </cfRule>
  </conditionalFormatting>
  <conditionalFormatting sqref="U179">
    <cfRule type="cellIs" dxfId="1041" priority="2301" operator="between">
      <formula>0.05</formula>
      <formula>0.1</formula>
    </cfRule>
    <cfRule type="cellIs" dxfId="1040" priority="2302" operator="greaterThan">
      <formula>0.1</formula>
    </cfRule>
  </conditionalFormatting>
  <conditionalFormatting sqref="T180">
    <cfRule type="cellIs" dxfId="1039" priority="2295" operator="between">
      <formula>0.05</formula>
      <formula>0.1</formula>
    </cfRule>
    <cfRule type="cellIs" dxfId="1038" priority="2296" operator="greaterThan">
      <formula>0.101</formula>
    </cfRule>
  </conditionalFormatting>
  <conditionalFormatting sqref="U180">
    <cfRule type="cellIs" dxfId="1037" priority="2297" operator="between">
      <formula>0.05</formula>
      <formula>0.1</formula>
    </cfRule>
    <cfRule type="cellIs" dxfId="1036" priority="2298" operator="greaterThan">
      <formula>0.1</formula>
    </cfRule>
  </conditionalFormatting>
  <conditionalFormatting sqref="T181">
    <cfRule type="cellIs" dxfId="1035" priority="2291" operator="between">
      <formula>0.05</formula>
      <formula>0.1</formula>
    </cfRule>
    <cfRule type="cellIs" dxfId="1034" priority="2292" operator="greaterThan">
      <formula>0.101</formula>
    </cfRule>
  </conditionalFormatting>
  <conditionalFormatting sqref="U181">
    <cfRule type="cellIs" dxfId="1033" priority="2293" operator="between">
      <formula>0.05</formula>
      <formula>0.1</formula>
    </cfRule>
    <cfRule type="cellIs" dxfId="1032" priority="2294" operator="greaterThan">
      <formula>0.1</formula>
    </cfRule>
  </conditionalFormatting>
  <conditionalFormatting sqref="T182">
    <cfRule type="cellIs" dxfId="1031" priority="2287" operator="between">
      <formula>0.05</formula>
      <formula>0.1</formula>
    </cfRule>
    <cfRule type="cellIs" dxfId="1030" priority="2288" operator="greaterThan">
      <formula>0.101</formula>
    </cfRule>
  </conditionalFormatting>
  <conditionalFormatting sqref="U182">
    <cfRule type="cellIs" dxfId="1029" priority="2289" operator="between">
      <formula>0.05</formula>
      <formula>0.1</formula>
    </cfRule>
    <cfRule type="cellIs" dxfId="1028" priority="2290" operator="greaterThan">
      <formula>0.1</formula>
    </cfRule>
  </conditionalFormatting>
  <conditionalFormatting sqref="T183">
    <cfRule type="cellIs" dxfId="1027" priority="2283" operator="between">
      <formula>0.05</formula>
      <formula>0.1</formula>
    </cfRule>
    <cfRule type="cellIs" dxfId="1026" priority="2284" operator="greaterThan">
      <formula>0.101</formula>
    </cfRule>
  </conditionalFormatting>
  <conditionalFormatting sqref="U183">
    <cfRule type="cellIs" dxfId="1025" priority="2285" operator="between">
      <formula>0.05</formula>
      <formula>0.1</formula>
    </cfRule>
    <cfRule type="cellIs" dxfId="1024" priority="2286" operator="greaterThan">
      <formula>0.1</formula>
    </cfRule>
  </conditionalFormatting>
  <conditionalFormatting sqref="T184">
    <cfRule type="cellIs" dxfId="1023" priority="2279" operator="between">
      <formula>0.05</formula>
      <formula>0.1</formula>
    </cfRule>
    <cfRule type="cellIs" dxfId="1022" priority="2280" operator="greaterThan">
      <formula>0.101</formula>
    </cfRule>
  </conditionalFormatting>
  <conditionalFormatting sqref="U184">
    <cfRule type="cellIs" dxfId="1021" priority="2281" operator="between">
      <formula>0.05</formula>
      <formula>0.1</formula>
    </cfRule>
    <cfRule type="cellIs" dxfId="1020" priority="2282" operator="greaterThan">
      <formula>0.1</formula>
    </cfRule>
  </conditionalFormatting>
  <conditionalFormatting sqref="T185">
    <cfRule type="cellIs" dxfId="1019" priority="2275" operator="between">
      <formula>0.05</formula>
      <formula>0.1</formula>
    </cfRule>
    <cfRule type="cellIs" dxfId="1018" priority="2276" operator="greaterThan">
      <formula>0.101</formula>
    </cfRule>
  </conditionalFormatting>
  <conditionalFormatting sqref="U185">
    <cfRule type="cellIs" dxfId="1017" priority="2277" operator="between">
      <formula>0.05</formula>
      <formula>0.1</formula>
    </cfRule>
    <cfRule type="cellIs" dxfId="1016" priority="2278" operator="greaterThan">
      <formula>0.1</formula>
    </cfRule>
  </conditionalFormatting>
  <conditionalFormatting sqref="T186">
    <cfRule type="cellIs" dxfId="1015" priority="2271" operator="between">
      <formula>0.05</formula>
      <formula>0.1</formula>
    </cfRule>
    <cfRule type="cellIs" dxfId="1014" priority="2272" operator="greaterThan">
      <formula>0.101</formula>
    </cfRule>
  </conditionalFormatting>
  <conditionalFormatting sqref="U186">
    <cfRule type="cellIs" dxfId="1013" priority="2273" operator="between">
      <formula>0.05</formula>
      <formula>0.1</formula>
    </cfRule>
    <cfRule type="cellIs" dxfId="1012" priority="2274" operator="greaterThan">
      <formula>0.1</formula>
    </cfRule>
  </conditionalFormatting>
  <conditionalFormatting sqref="T187">
    <cfRule type="cellIs" dxfId="1011" priority="2267" operator="between">
      <formula>0.05</formula>
      <formula>0.1</formula>
    </cfRule>
    <cfRule type="cellIs" dxfId="1010" priority="2268" operator="greaterThan">
      <formula>0.101</formula>
    </cfRule>
  </conditionalFormatting>
  <conditionalFormatting sqref="U187">
    <cfRule type="cellIs" dxfId="1009" priority="2269" operator="between">
      <formula>0.05</formula>
      <formula>0.1</formula>
    </cfRule>
    <cfRule type="cellIs" dxfId="1008" priority="2270" operator="greaterThan">
      <formula>0.1</formula>
    </cfRule>
  </conditionalFormatting>
  <conditionalFormatting sqref="T188">
    <cfRule type="cellIs" dxfId="1007" priority="2263" operator="between">
      <formula>0.05</formula>
      <formula>0.1</formula>
    </cfRule>
    <cfRule type="cellIs" dxfId="1006" priority="2264" operator="greaterThan">
      <formula>0.101</formula>
    </cfRule>
  </conditionalFormatting>
  <conditionalFormatting sqref="U188">
    <cfRule type="cellIs" dxfId="1005" priority="2265" operator="between">
      <formula>0.05</formula>
      <formula>0.1</formula>
    </cfRule>
    <cfRule type="cellIs" dxfId="1004" priority="2266" operator="greaterThan">
      <formula>0.1</formula>
    </cfRule>
  </conditionalFormatting>
  <conditionalFormatting sqref="T189">
    <cfRule type="cellIs" dxfId="1003" priority="2259" operator="between">
      <formula>0.05</formula>
      <formula>0.1</formula>
    </cfRule>
    <cfRule type="cellIs" dxfId="1002" priority="2260" operator="greaterThan">
      <formula>0.101</formula>
    </cfRule>
  </conditionalFormatting>
  <conditionalFormatting sqref="U189">
    <cfRule type="cellIs" dxfId="1001" priority="2261" operator="between">
      <formula>0.05</formula>
      <formula>0.1</formula>
    </cfRule>
    <cfRule type="cellIs" dxfId="1000" priority="2262" operator="greaterThan">
      <formula>0.1</formula>
    </cfRule>
  </conditionalFormatting>
  <conditionalFormatting sqref="T190">
    <cfRule type="cellIs" dxfId="999" priority="2255" operator="between">
      <formula>0.05</formula>
      <formula>0.1</formula>
    </cfRule>
    <cfRule type="cellIs" dxfId="998" priority="2256" operator="greaterThan">
      <formula>0.101</formula>
    </cfRule>
  </conditionalFormatting>
  <conditionalFormatting sqref="U190">
    <cfRule type="cellIs" dxfId="997" priority="2257" operator="between">
      <formula>0.05</formula>
      <formula>0.1</formula>
    </cfRule>
    <cfRule type="cellIs" dxfId="996" priority="2258" operator="greaterThan">
      <formula>0.1</formula>
    </cfRule>
  </conditionalFormatting>
  <conditionalFormatting sqref="T191">
    <cfRule type="cellIs" dxfId="995" priority="2251" operator="between">
      <formula>0.05</formula>
      <formula>0.1</formula>
    </cfRule>
    <cfRule type="cellIs" dxfId="994" priority="2252" operator="greaterThan">
      <formula>0.101</formula>
    </cfRule>
  </conditionalFormatting>
  <conditionalFormatting sqref="U191">
    <cfRule type="cellIs" dxfId="993" priority="2253" operator="between">
      <formula>0.05</formula>
      <formula>0.1</formula>
    </cfRule>
    <cfRule type="cellIs" dxfId="992" priority="2254" operator="greaterThan">
      <formula>0.1</formula>
    </cfRule>
  </conditionalFormatting>
  <conditionalFormatting sqref="T192">
    <cfRule type="cellIs" dxfId="991" priority="2247" operator="between">
      <formula>0.05</formula>
      <formula>0.1</formula>
    </cfRule>
    <cfRule type="cellIs" dxfId="990" priority="2248" operator="greaterThan">
      <formula>0.101</formula>
    </cfRule>
  </conditionalFormatting>
  <conditionalFormatting sqref="U192">
    <cfRule type="cellIs" dxfId="989" priority="2249" operator="between">
      <formula>0.05</formula>
      <formula>0.1</formula>
    </cfRule>
    <cfRule type="cellIs" dxfId="988" priority="2250" operator="greaterThan">
      <formula>0.1</formula>
    </cfRule>
  </conditionalFormatting>
  <conditionalFormatting sqref="T193">
    <cfRule type="cellIs" dxfId="987" priority="2243" operator="between">
      <formula>0.05</formula>
      <formula>0.1</formula>
    </cfRule>
    <cfRule type="cellIs" dxfId="986" priority="2244" operator="greaterThan">
      <formula>0.101</formula>
    </cfRule>
  </conditionalFormatting>
  <conditionalFormatting sqref="U193">
    <cfRule type="cellIs" dxfId="985" priority="2245" operator="between">
      <formula>0.05</formula>
      <formula>0.1</formula>
    </cfRule>
    <cfRule type="cellIs" dxfId="984" priority="2246" operator="greaterThan">
      <formula>0.1</formula>
    </cfRule>
  </conditionalFormatting>
  <conditionalFormatting sqref="T194">
    <cfRule type="cellIs" dxfId="983" priority="2239" operator="between">
      <formula>0.05</formula>
      <formula>0.1</formula>
    </cfRule>
    <cfRule type="cellIs" dxfId="982" priority="2240" operator="greaterThan">
      <formula>0.101</formula>
    </cfRule>
  </conditionalFormatting>
  <conditionalFormatting sqref="U194">
    <cfRule type="cellIs" dxfId="981" priority="2241" operator="between">
      <formula>0.05</formula>
      <formula>0.1</formula>
    </cfRule>
    <cfRule type="cellIs" dxfId="980" priority="2242" operator="greaterThan">
      <formula>0.1</formula>
    </cfRule>
  </conditionalFormatting>
  <conditionalFormatting sqref="T195">
    <cfRule type="cellIs" dxfId="979" priority="2235" operator="between">
      <formula>0.05</formula>
      <formula>0.1</formula>
    </cfRule>
    <cfRule type="cellIs" dxfId="978" priority="2236" operator="greaterThan">
      <formula>0.101</formula>
    </cfRule>
  </conditionalFormatting>
  <conditionalFormatting sqref="U195">
    <cfRule type="cellIs" dxfId="977" priority="2237" operator="between">
      <formula>0.05</formula>
      <formula>0.1</formula>
    </cfRule>
    <cfRule type="cellIs" dxfId="976" priority="2238" operator="greaterThan">
      <formula>0.1</formula>
    </cfRule>
  </conditionalFormatting>
  <conditionalFormatting sqref="T196">
    <cfRule type="cellIs" dxfId="975" priority="2231" operator="between">
      <formula>0.05</formula>
      <formula>0.1</formula>
    </cfRule>
    <cfRule type="cellIs" dxfId="974" priority="2232" operator="greaterThan">
      <formula>0.101</formula>
    </cfRule>
  </conditionalFormatting>
  <conditionalFormatting sqref="U196">
    <cfRule type="cellIs" dxfId="973" priority="2233" operator="between">
      <formula>0.05</formula>
      <formula>0.1</formula>
    </cfRule>
    <cfRule type="cellIs" dxfId="972" priority="2234" operator="greaterThan">
      <formula>0.1</formula>
    </cfRule>
  </conditionalFormatting>
  <conditionalFormatting sqref="T197">
    <cfRule type="cellIs" dxfId="971" priority="2227" operator="between">
      <formula>0.05</formula>
      <formula>0.1</formula>
    </cfRule>
    <cfRule type="cellIs" dxfId="970" priority="2228" operator="greaterThan">
      <formula>0.101</formula>
    </cfRule>
  </conditionalFormatting>
  <conditionalFormatting sqref="U197">
    <cfRule type="cellIs" dxfId="969" priority="2229" operator="between">
      <formula>0.05</formula>
      <formula>0.1</formula>
    </cfRule>
    <cfRule type="cellIs" dxfId="968" priority="2230" operator="greaterThan">
      <formula>0.1</formula>
    </cfRule>
  </conditionalFormatting>
  <conditionalFormatting sqref="T198">
    <cfRule type="cellIs" dxfId="967" priority="2223" operator="between">
      <formula>0.05</formula>
      <formula>0.1</formula>
    </cfRule>
    <cfRule type="cellIs" dxfId="966" priority="2224" operator="greaterThan">
      <formula>0.101</formula>
    </cfRule>
  </conditionalFormatting>
  <conditionalFormatting sqref="U198">
    <cfRule type="cellIs" dxfId="965" priority="2225" operator="between">
      <formula>0.05</formula>
      <formula>0.1</formula>
    </cfRule>
    <cfRule type="cellIs" dxfId="964" priority="2226" operator="greaterThan">
      <formula>0.1</formula>
    </cfRule>
  </conditionalFormatting>
  <conditionalFormatting sqref="T199">
    <cfRule type="cellIs" dxfId="963" priority="2219" operator="between">
      <formula>0.05</formula>
      <formula>0.1</formula>
    </cfRule>
    <cfRule type="cellIs" dxfId="962" priority="2220" operator="greaterThan">
      <formula>0.101</formula>
    </cfRule>
  </conditionalFormatting>
  <conditionalFormatting sqref="U199">
    <cfRule type="cellIs" dxfId="961" priority="2221" operator="between">
      <formula>0.05</formula>
      <formula>0.1</formula>
    </cfRule>
    <cfRule type="cellIs" dxfId="960" priority="2222" operator="greaterThan">
      <formula>0.1</formula>
    </cfRule>
  </conditionalFormatting>
  <conditionalFormatting sqref="T200">
    <cfRule type="cellIs" dxfId="959" priority="2215" operator="between">
      <formula>0.05</formula>
      <formula>0.1</formula>
    </cfRule>
    <cfRule type="cellIs" dxfId="958" priority="2216" operator="greaterThan">
      <formula>0.101</formula>
    </cfRule>
  </conditionalFormatting>
  <conditionalFormatting sqref="U200">
    <cfRule type="cellIs" dxfId="957" priority="2217" operator="between">
      <formula>0.05</formula>
      <formula>0.1</formula>
    </cfRule>
    <cfRule type="cellIs" dxfId="956" priority="2218" operator="greaterThan">
      <formula>0.1</formula>
    </cfRule>
  </conditionalFormatting>
  <conditionalFormatting sqref="T201">
    <cfRule type="cellIs" dxfId="955" priority="2211" operator="between">
      <formula>0.05</formula>
      <formula>0.1</formula>
    </cfRule>
    <cfRule type="cellIs" dxfId="954" priority="2212" operator="greaterThan">
      <formula>0.101</formula>
    </cfRule>
  </conditionalFormatting>
  <conditionalFormatting sqref="U201">
    <cfRule type="cellIs" dxfId="953" priority="2213" operator="between">
      <formula>0.05</formula>
      <formula>0.1</formula>
    </cfRule>
    <cfRule type="cellIs" dxfId="952" priority="2214" operator="greaterThan">
      <formula>0.1</formula>
    </cfRule>
  </conditionalFormatting>
  <conditionalFormatting sqref="T202">
    <cfRule type="cellIs" dxfId="951" priority="2207" operator="between">
      <formula>0.05</formula>
      <formula>0.1</formula>
    </cfRule>
    <cfRule type="cellIs" dxfId="950" priority="2208" operator="greaterThan">
      <formula>0.101</formula>
    </cfRule>
  </conditionalFormatting>
  <conditionalFormatting sqref="U202">
    <cfRule type="cellIs" dxfId="949" priority="2209" operator="between">
      <formula>0.05</formula>
      <formula>0.1</formula>
    </cfRule>
    <cfRule type="cellIs" dxfId="948" priority="2210" operator="greaterThan">
      <formula>0.1</formula>
    </cfRule>
  </conditionalFormatting>
  <conditionalFormatting sqref="T203">
    <cfRule type="cellIs" dxfId="947" priority="2203" operator="between">
      <formula>0.05</formula>
      <formula>0.1</formula>
    </cfRule>
    <cfRule type="cellIs" dxfId="946" priority="2204" operator="greaterThan">
      <formula>0.101</formula>
    </cfRule>
  </conditionalFormatting>
  <conditionalFormatting sqref="U203">
    <cfRule type="cellIs" dxfId="945" priority="2205" operator="between">
      <formula>0.05</formula>
      <formula>0.1</formula>
    </cfRule>
    <cfRule type="cellIs" dxfId="944" priority="2206" operator="greaterThan">
      <formula>0.1</formula>
    </cfRule>
  </conditionalFormatting>
  <conditionalFormatting sqref="T204">
    <cfRule type="cellIs" dxfId="943" priority="2199" operator="between">
      <formula>0.05</formula>
      <formula>0.1</formula>
    </cfRule>
    <cfRule type="cellIs" dxfId="942" priority="2200" operator="greaterThan">
      <formula>0.101</formula>
    </cfRule>
  </conditionalFormatting>
  <conditionalFormatting sqref="U204">
    <cfRule type="cellIs" dxfId="941" priority="2201" operator="between">
      <formula>0.05</formula>
      <formula>0.1</formula>
    </cfRule>
    <cfRule type="cellIs" dxfId="940" priority="2202" operator="greaterThan">
      <formula>0.1</formula>
    </cfRule>
  </conditionalFormatting>
  <conditionalFormatting sqref="T205">
    <cfRule type="cellIs" dxfId="939" priority="2195" operator="between">
      <formula>0.05</formula>
      <formula>0.1</formula>
    </cfRule>
    <cfRule type="cellIs" dxfId="938" priority="2196" operator="greaterThan">
      <formula>0.101</formula>
    </cfRule>
  </conditionalFormatting>
  <conditionalFormatting sqref="U205">
    <cfRule type="cellIs" dxfId="937" priority="2197" operator="between">
      <formula>0.05</formula>
      <formula>0.1</formula>
    </cfRule>
    <cfRule type="cellIs" dxfId="936" priority="2198" operator="greaterThan">
      <formula>0.1</formula>
    </cfRule>
  </conditionalFormatting>
  <conditionalFormatting sqref="T206">
    <cfRule type="cellIs" dxfId="935" priority="2191" operator="between">
      <formula>0.05</formula>
      <formula>0.1</formula>
    </cfRule>
    <cfRule type="cellIs" dxfId="934" priority="2192" operator="greaterThan">
      <formula>0.101</formula>
    </cfRule>
  </conditionalFormatting>
  <conditionalFormatting sqref="U206">
    <cfRule type="cellIs" dxfId="933" priority="2193" operator="between">
      <formula>0.05</formula>
      <formula>0.1</formula>
    </cfRule>
    <cfRule type="cellIs" dxfId="932" priority="2194" operator="greaterThan">
      <formula>0.1</formula>
    </cfRule>
  </conditionalFormatting>
  <conditionalFormatting sqref="T207">
    <cfRule type="cellIs" dxfId="931" priority="2187" operator="between">
      <formula>0.05</formula>
      <formula>0.1</formula>
    </cfRule>
    <cfRule type="cellIs" dxfId="930" priority="2188" operator="greaterThan">
      <formula>0.101</formula>
    </cfRule>
  </conditionalFormatting>
  <conditionalFormatting sqref="U207">
    <cfRule type="cellIs" dxfId="929" priority="2189" operator="between">
      <formula>0.05</formula>
      <formula>0.1</formula>
    </cfRule>
    <cfRule type="cellIs" dxfId="928" priority="2190" operator="greaterThan">
      <formula>0.1</formula>
    </cfRule>
  </conditionalFormatting>
  <conditionalFormatting sqref="T208">
    <cfRule type="cellIs" dxfId="927" priority="2183" operator="between">
      <formula>0.05</formula>
      <formula>0.1</formula>
    </cfRule>
    <cfRule type="cellIs" dxfId="926" priority="2184" operator="greaterThan">
      <formula>0.101</formula>
    </cfRule>
  </conditionalFormatting>
  <conditionalFormatting sqref="U208">
    <cfRule type="cellIs" dxfId="925" priority="2185" operator="between">
      <formula>0.05</formula>
      <formula>0.1</formula>
    </cfRule>
    <cfRule type="cellIs" dxfId="924" priority="2186" operator="greaterThan">
      <formula>0.1</formula>
    </cfRule>
  </conditionalFormatting>
  <conditionalFormatting sqref="T209">
    <cfRule type="cellIs" dxfId="923" priority="2179" operator="between">
      <formula>0.05</formula>
      <formula>0.1</formula>
    </cfRule>
    <cfRule type="cellIs" dxfId="922" priority="2180" operator="greaterThan">
      <formula>0.101</formula>
    </cfRule>
  </conditionalFormatting>
  <conditionalFormatting sqref="U209">
    <cfRule type="cellIs" dxfId="921" priority="2181" operator="between">
      <formula>0.05</formula>
      <formula>0.1</formula>
    </cfRule>
    <cfRule type="cellIs" dxfId="920" priority="2182" operator="greaterThan">
      <formula>0.1</formula>
    </cfRule>
  </conditionalFormatting>
  <conditionalFormatting sqref="T210">
    <cfRule type="cellIs" dxfId="919" priority="2175" operator="between">
      <formula>0.05</formula>
      <formula>0.1</formula>
    </cfRule>
    <cfRule type="cellIs" dxfId="918" priority="2176" operator="greaterThan">
      <formula>0.101</formula>
    </cfRule>
  </conditionalFormatting>
  <conditionalFormatting sqref="U210">
    <cfRule type="cellIs" dxfId="917" priority="2177" operator="between">
      <formula>0.05</formula>
      <formula>0.1</formula>
    </cfRule>
    <cfRule type="cellIs" dxfId="916" priority="2178" operator="greaterThan">
      <formula>0.1</formula>
    </cfRule>
  </conditionalFormatting>
  <conditionalFormatting sqref="T211">
    <cfRule type="cellIs" dxfId="915" priority="2171" operator="between">
      <formula>0.05</formula>
      <formula>0.1</formula>
    </cfRule>
    <cfRule type="cellIs" dxfId="914" priority="2172" operator="greaterThan">
      <formula>0.101</formula>
    </cfRule>
  </conditionalFormatting>
  <conditionalFormatting sqref="U211">
    <cfRule type="cellIs" dxfId="913" priority="2173" operator="between">
      <formula>0.05</formula>
      <formula>0.1</formula>
    </cfRule>
    <cfRule type="cellIs" dxfId="912" priority="2174" operator="greaterThan">
      <formula>0.1</formula>
    </cfRule>
  </conditionalFormatting>
  <conditionalFormatting sqref="T212">
    <cfRule type="cellIs" dxfId="911" priority="2167" operator="between">
      <formula>0.05</formula>
      <formula>0.1</formula>
    </cfRule>
    <cfRule type="cellIs" dxfId="910" priority="2168" operator="greaterThan">
      <formula>0.101</formula>
    </cfRule>
  </conditionalFormatting>
  <conditionalFormatting sqref="U212">
    <cfRule type="cellIs" dxfId="909" priority="2169" operator="between">
      <formula>0.05</formula>
      <formula>0.1</formula>
    </cfRule>
    <cfRule type="cellIs" dxfId="908" priority="2170" operator="greaterThan">
      <formula>0.1</formula>
    </cfRule>
  </conditionalFormatting>
  <conditionalFormatting sqref="T213">
    <cfRule type="cellIs" dxfId="907" priority="2163" operator="between">
      <formula>0.05</formula>
      <formula>0.1</formula>
    </cfRule>
    <cfRule type="cellIs" dxfId="906" priority="2164" operator="greaterThan">
      <formula>0.101</formula>
    </cfRule>
  </conditionalFormatting>
  <conditionalFormatting sqref="U213">
    <cfRule type="cellIs" dxfId="905" priority="2165" operator="between">
      <formula>0.05</formula>
      <formula>0.1</formula>
    </cfRule>
    <cfRule type="cellIs" dxfId="904" priority="2166" operator="greaterThan">
      <formula>0.1</formula>
    </cfRule>
  </conditionalFormatting>
  <conditionalFormatting sqref="T214">
    <cfRule type="cellIs" dxfId="903" priority="2159" operator="between">
      <formula>0.05</formula>
      <formula>0.1</formula>
    </cfRule>
    <cfRule type="cellIs" dxfId="902" priority="2160" operator="greaterThan">
      <formula>0.101</formula>
    </cfRule>
  </conditionalFormatting>
  <conditionalFormatting sqref="U214">
    <cfRule type="cellIs" dxfId="901" priority="2161" operator="between">
      <formula>0.05</formula>
      <formula>0.1</formula>
    </cfRule>
    <cfRule type="cellIs" dxfId="900" priority="2162" operator="greaterThan">
      <formula>0.1</formula>
    </cfRule>
  </conditionalFormatting>
  <conditionalFormatting sqref="T215">
    <cfRule type="cellIs" dxfId="899" priority="2155" operator="between">
      <formula>0.05</formula>
      <formula>0.1</formula>
    </cfRule>
    <cfRule type="cellIs" dxfId="898" priority="2156" operator="greaterThan">
      <formula>0.101</formula>
    </cfRule>
  </conditionalFormatting>
  <conditionalFormatting sqref="U215">
    <cfRule type="cellIs" dxfId="897" priority="2157" operator="between">
      <formula>0.05</formula>
      <formula>0.1</formula>
    </cfRule>
    <cfRule type="cellIs" dxfId="896" priority="2158" operator="greaterThan">
      <formula>0.1</formula>
    </cfRule>
  </conditionalFormatting>
  <conditionalFormatting sqref="T216">
    <cfRule type="cellIs" dxfId="895" priority="2151" operator="between">
      <formula>0.05</formula>
      <formula>0.1</formula>
    </cfRule>
    <cfRule type="cellIs" dxfId="894" priority="2152" operator="greaterThan">
      <formula>0.101</formula>
    </cfRule>
  </conditionalFormatting>
  <conditionalFormatting sqref="U216">
    <cfRule type="cellIs" dxfId="893" priority="2153" operator="between">
      <formula>0.05</formula>
      <formula>0.1</formula>
    </cfRule>
    <cfRule type="cellIs" dxfId="892" priority="2154" operator="greaterThan">
      <formula>0.1</formula>
    </cfRule>
  </conditionalFormatting>
  <conditionalFormatting sqref="T217">
    <cfRule type="cellIs" dxfId="891" priority="2147" operator="between">
      <formula>0.05</formula>
      <formula>0.1</formula>
    </cfRule>
    <cfRule type="cellIs" dxfId="890" priority="2148" operator="greaterThan">
      <formula>0.101</formula>
    </cfRule>
  </conditionalFormatting>
  <conditionalFormatting sqref="U217">
    <cfRule type="cellIs" dxfId="889" priority="2149" operator="between">
      <formula>0.05</formula>
      <formula>0.1</formula>
    </cfRule>
    <cfRule type="cellIs" dxfId="888" priority="2150" operator="greaterThan">
      <formula>0.1</formula>
    </cfRule>
  </conditionalFormatting>
  <conditionalFormatting sqref="T218">
    <cfRule type="cellIs" dxfId="887" priority="2143" operator="between">
      <formula>0.05</formula>
      <formula>0.1</formula>
    </cfRule>
    <cfRule type="cellIs" dxfId="886" priority="2144" operator="greaterThan">
      <formula>0.101</formula>
    </cfRule>
  </conditionalFormatting>
  <conditionalFormatting sqref="U218">
    <cfRule type="cellIs" dxfId="885" priority="2145" operator="between">
      <formula>0.05</formula>
      <formula>0.1</formula>
    </cfRule>
    <cfRule type="cellIs" dxfId="884" priority="2146" operator="greaterThan">
      <formula>0.1</formula>
    </cfRule>
  </conditionalFormatting>
  <conditionalFormatting sqref="T219">
    <cfRule type="cellIs" dxfId="883" priority="2139" operator="between">
      <formula>0.05</formula>
      <formula>0.1</formula>
    </cfRule>
    <cfRule type="cellIs" dxfId="882" priority="2140" operator="greaterThan">
      <formula>0.101</formula>
    </cfRule>
  </conditionalFormatting>
  <conditionalFormatting sqref="U219">
    <cfRule type="cellIs" dxfId="881" priority="2141" operator="between">
      <formula>0.05</formula>
      <formula>0.1</formula>
    </cfRule>
    <cfRule type="cellIs" dxfId="880" priority="2142" operator="greaterThan">
      <formula>0.1</formula>
    </cfRule>
  </conditionalFormatting>
  <conditionalFormatting sqref="T220">
    <cfRule type="cellIs" dxfId="879" priority="2135" operator="between">
      <formula>0.05</formula>
      <formula>0.1</formula>
    </cfRule>
    <cfRule type="cellIs" dxfId="878" priority="2136" operator="greaterThan">
      <formula>0.101</formula>
    </cfRule>
  </conditionalFormatting>
  <conditionalFormatting sqref="U220">
    <cfRule type="cellIs" dxfId="877" priority="2137" operator="between">
      <formula>0.05</formula>
      <formula>0.1</formula>
    </cfRule>
    <cfRule type="cellIs" dxfId="876" priority="2138" operator="greaterThan">
      <formula>0.1</formula>
    </cfRule>
  </conditionalFormatting>
  <conditionalFormatting sqref="T221">
    <cfRule type="cellIs" dxfId="875" priority="2131" operator="between">
      <formula>0.05</formula>
      <formula>0.1</formula>
    </cfRule>
    <cfRule type="cellIs" dxfId="874" priority="2132" operator="greaterThan">
      <formula>0.101</formula>
    </cfRule>
  </conditionalFormatting>
  <conditionalFormatting sqref="U221">
    <cfRule type="cellIs" dxfId="873" priority="2133" operator="between">
      <formula>0.05</formula>
      <formula>0.1</formula>
    </cfRule>
    <cfRule type="cellIs" dxfId="872" priority="2134" operator="greaterThan">
      <formula>0.1</formula>
    </cfRule>
  </conditionalFormatting>
  <conditionalFormatting sqref="T222">
    <cfRule type="cellIs" dxfId="871" priority="2127" operator="between">
      <formula>0.05</formula>
      <formula>0.1</formula>
    </cfRule>
    <cfRule type="cellIs" dxfId="870" priority="2128" operator="greaterThan">
      <formula>0.101</formula>
    </cfRule>
  </conditionalFormatting>
  <conditionalFormatting sqref="U222">
    <cfRule type="cellIs" dxfId="869" priority="2129" operator="between">
      <formula>0.05</formula>
      <formula>0.1</formula>
    </cfRule>
    <cfRule type="cellIs" dxfId="868" priority="2130" operator="greaterThan">
      <formula>0.1</formula>
    </cfRule>
  </conditionalFormatting>
  <conditionalFormatting sqref="T223">
    <cfRule type="cellIs" dxfId="867" priority="2123" operator="between">
      <formula>0.05</formula>
      <formula>0.1</formula>
    </cfRule>
    <cfRule type="cellIs" dxfId="866" priority="2124" operator="greaterThan">
      <formula>0.101</formula>
    </cfRule>
  </conditionalFormatting>
  <conditionalFormatting sqref="U223">
    <cfRule type="cellIs" dxfId="865" priority="2125" operator="between">
      <formula>0.05</formula>
      <formula>0.1</formula>
    </cfRule>
    <cfRule type="cellIs" dxfId="864" priority="2126" operator="greaterThan">
      <formula>0.1</formula>
    </cfRule>
  </conditionalFormatting>
  <conditionalFormatting sqref="T224">
    <cfRule type="cellIs" dxfId="863" priority="2119" operator="between">
      <formula>0.05</formula>
      <formula>0.1</formula>
    </cfRule>
    <cfRule type="cellIs" dxfId="862" priority="2120" operator="greaterThan">
      <formula>0.101</formula>
    </cfRule>
  </conditionalFormatting>
  <conditionalFormatting sqref="U224">
    <cfRule type="cellIs" dxfId="861" priority="2121" operator="between">
      <formula>0.05</formula>
      <formula>0.1</formula>
    </cfRule>
    <cfRule type="cellIs" dxfId="860" priority="2122" operator="greaterThan">
      <formula>0.1</formula>
    </cfRule>
  </conditionalFormatting>
  <conditionalFormatting sqref="T225">
    <cfRule type="cellIs" dxfId="859" priority="2115" operator="between">
      <formula>0.05</formula>
      <formula>0.1</formula>
    </cfRule>
    <cfRule type="cellIs" dxfId="858" priority="2116" operator="greaterThan">
      <formula>0.101</formula>
    </cfRule>
  </conditionalFormatting>
  <conditionalFormatting sqref="U225">
    <cfRule type="cellIs" dxfId="857" priority="2117" operator="between">
      <formula>0.05</formula>
      <formula>0.1</formula>
    </cfRule>
    <cfRule type="cellIs" dxfId="856" priority="2118" operator="greaterThan">
      <formula>0.1</formula>
    </cfRule>
  </conditionalFormatting>
  <conditionalFormatting sqref="T226">
    <cfRule type="cellIs" dxfId="855" priority="2111" operator="between">
      <formula>0.05</formula>
      <formula>0.1</formula>
    </cfRule>
    <cfRule type="cellIs" dxfId="854" priority="2112" operator="greaterThan">
      <formula>0.101</formula>
    </cfRule>
  </conditionalFormatting>
  <conditionalFormatting sqref="U226">
    <cfRule type="cellIs" dxfId="853" priority="2113" operator="between">
      <formula>0.05</formula>
      <formula>0.1</formula>
    </cfRule>
    <cfRule type="cellIs" dxfId="852" priority="2114" operator="greaterThan">
      <formula>0.1</formula>
    </cfRule>
  </conditionalFormatting>
  <conditionalFormatting sqref="T227">
    <cfRule type="cellIs" dxfId="851" priority="2107" operator="between">
      <formula>0.05</formula>
      <formula>0.1</formula>
    </cfRule>
    <cfRule type="cellIs" dxfId="850" priority="2108" operator="greaterThan">
      <formula>0.101</formula>
    </cfRule>
  </conditionalFormatting>
  <conditionalFormatting sqref="U227">
    <cfRule type="cellIs" dxfId="849" priority="2109" operator="between">
      <formula>0.05</formula>
      <formula>0.1</formula>
    </cfRule>
    <cfRule type="cellIs" dxfId="848" priority="2110" operator="greaterThan">
      <formula>0.1</formula>
    </cfRule>
  </conditionalFormatting>
  <conditionalFormatting sqref="T228">
    <cfRule type="cellIs" dxfId="847" priority="2103" operator="between">
      <formula>0.05</formula>
      <formula>0.1</formula>
    </cfRule>
    <cfRule type="cellIs" dxfId="846" priority="2104" operator="greaterThan">
      <formula>0.101</formula>
    </cfRule>
  </conditionalFormatting>
  <conditionalFormatting sqref="U228">
    <cfRule type="cellIs" dxfId="845" priority="2105" operator="between">
      <formula>0.05</formula>
      <formula>0.1</formula>
    </cfRule>
    <cfRule type="cellIs" dxfId="844" priority="2106" operator="greaterThan">
      <formula>0.1</formula>
    </cfRule>
  </conditionalFormatting>
  <conditionalFormatting sqref="T229">
    <cfRule type="cellIs" dxfId="843" priority="2099" operator="between">
      <formula>0.05</formula>
      <formula>0.1</formula>
    </cfRule>
    <cfRule type="cellIs" dxfId="842" priority="2100" operator="greaterThan">
      <formula>0.101</formula>
    </cfRule>
  </conditionalFormatting>
  <conditionalFormatting sqref="U229">
    <cfRule type="cellIs" dxfId="841" priority="2101" operator="between">
      <formula>0.05</formula>
      <formula>0.1</formula>
    </cfRule>
    <cfRule type="cellIs" dxfId="840" priority="2102" operator="greaterThan">
      <formula>0.1</formula>
    </cfRule>
  </conditionalFormatting>
  <conditionalFormatting sqref="T230">
    <cfRule type="cellIs" dxfId="839" priority="2095" operator="between">
      <formula>0.05</formula>
      <formula>0.1</formula>
    </cfRule>
    <cfRule type="cellIs" dxfId="838" priority="2096" operator="greaterThan">
      <formula>0.101</formula>
    </cfRule>
  </conditionalFormatting>
  <conditionalFormatting sqref="U230">
    <cfRule type="cellIs" dxfId="837" priority="2097" operator="between">
      <formula>0.05</formula>
      <formula>0.1</formula>
    </cfRule>
    <cfRule type="cellIs" dxfId="836" priority="2098" operator="greaterThan">
      <formula>0.1</formula>
    </cfRule>
  </conditionalFormatting>
  <conditionalFormatting sqref="T231">
    <cfRule type="cellIs" dxfId="835" priority="2091" operator="between">
      <formula>0.05</formula>
      <formula>0.1</formula>
    </cfRule>
    <cfRule type="cellIs" dxfId="834" priority="2092" operator="greaterThan">
      <formula>0.101</formula>
    </cfRule>
  </conditionalFormatting>
  <conditionalFormatting sqref="U231">
    <cfRule type="cellIs" dxfId="833" priority="2093" operator="between">
      <formula>0.05</formula>
      <formula>0.1</formula>
    </cfRule>
    <cfRule type="cellIs" dxfId="832" priority="2094" operator="greaterThan">
      <formula>0.1</formula>
    </cfRule>
  </conditionalFormatting>
  <conditionalFormatting sqref="T232">
    <cfRule type="cellIs" dxfId="831" priority="2087" operator="between">
      <formula>0.05</formula>
      <formula>0.1</formula>
    </cfRule>
    <cfRule type="cellIs" dxfId="830" priority="2088" operator="greaterThan">
      <formula>0.101</formula>
    </cfRule>
  </conditionalFormatting>
  <conditionalFormatting sqref="U232">
    <cfRule type="cellIs" dxfId="829" priority="2089" operator="between">
      <formula>0.05</formula>
      <formula>0.1</formula>
    </cfRule>
    <cfRule type="cellIs" dxfId="828" priority="2090" operator="greaterThan">
      <formula>0.1</formula>
    </cfRule>
  </conditionalFormatting>
  <conditionalFormatting sqref="T233">
    <cfRule type="cellIs" dxfId="827" priority="2083" operator="between">
      <formula>0.05</formula>
      <formula>0.1</formula>
    </cfRule>
    <cfRule type="cellIs" dxfId="826" priority="2084" operator="greaterThan">
      <formula>0.101</formula>
    </cfRule>
  </conditionalFormatting>
  <conditionalFormatting sqref="U233">
    <cfRule type="cellIs" dxfId="825" priority="2085" operator="between">
      <formula>0.05</formula>
      <formula>0.1</formula>
    </cfRule>
    <cfRule type="cellIs" dxfId="824" priority="2086" operator="greaterThan">
      <formula>0.1</formula>
    </cfRule>
  </conditionalFormatting>
  <conditionalFormatting sqref="T234">
    <cfRule type="cellIs" dxfId="823" priority="2079" operator="between">
      <formula>0.05</formula>
      <formula>0.1</formula>
    </cfRule>
    <cfRule type="cellIs" dxfId="822" priority="2080" operator="greaterThan">
      <formula>0.101</formula>
    </cfRule>
  </conditionalFormatting>
  <conditionalFormatting sqref="U234">
    <cfRule type="cellIs" dxfId="821" priority="2081" operator="between">
      <formula>0.05</formula>
      <formula>0.1</formula>
    </cfRule>
    <cfRule type="cellIs" dxfId="820" priority="2082" operator="greaterThan">
      <formula>0.1</formula>
    </cfRule>
  </conditionalFormatting>
  <conditionalFormatting sqref="T235">
    <cfRule type="cellIs" dxfId="819" priority="2075" operator="between">
      <formula>0.05</formula>
      <formula>0.1</formula>
    </cfRule>
    <cfRule type="cellIs" dxfId="818" priority="2076" operator="greaterThan">
      <formula>0.101</formula>
    </cfRule>
  </conditionalFormatting>
  <conditionalFormatting sqref="U235">
    <cfRule type="cellIs" dxfId="817" priority="2077" operator="between">
      <formula>0.05</formula>
      <formula>0.1</formula>
    </cfRule>
    <cfRule type="cellIs" dxfId="816" priority="2078" operator="greaterThan">
      <formula>0.1</formula>
    </cfRule>
  </conditionalFormatting>
  <conditionalFormatting sqref="T236">
    <cfRule type="cellIs" dxfId="815" priority="2071" operator="between">
      <formula>0.05</formula>
      <formula>0.1</formula>
    </cfRule>
    <cfRule type="cellIs" dxfId="814" priority="2072" operator="greaterThan">
      <formula>0.101</formula>
    </cfRule>
  </conditionalFormatting>
  <conditionalFormatting sqref="U236">
    <cfRule type="cellIs" dxfId="813" priority="2073" operator="between">
      <formula>0.05</formula>
      <formula>0.1</formula>
    </cfRule>
    <cfRule type="cellIs" dxfId="812" priority="2074" operator="greaterThan">
      <formula>0.1</formula>
    </cfRule>
  </conditionalFormatting>
  <conditionalFormatting sqref="T237">
    <cfRule type="cellIs" dxfId="811" priority="2067" operator="between">
      <formula>0.05</formula>
      <formula>0.1</formula>
    </cfRule>
    <cfRule type="cellIs" dxfId="810" priority="2068" operator="greaterThan">
      <formula>0.101</formula>
    </cfRule>
  </conditionalFormatting>
  <conditionalFormatting sqref="U237">
    <cfRule type="cellIs" dxfId="809" priority="2069" operator="between">
      <formula>0.05</formula>
      <formula>0.1</formula>
    </cfRule>
    <cfRule type="cellIs" dxfId="808" priority="2070" operator="greaterThan">
      <formula>0.1</formula>
    </cfRule>
  </conditionalFormatting>
  <conditionalFormatting sqref="T238">
    <cfRule type="cellIs" dxfId="807" priority="2063" operator="between">
      <formula>0.05</formula>
      <formula>0.1</formula>
    </cfRule>
    <cfRule type="cellIs" dxfId="806" priority="2064" operator="greaterThan">
      <formula>0.101</formula>
    </cfRule>
  </conditionalFormatting>
  <conditionalFormatting sqref="U238">
    <cfRule type="cellIs" dxfId="805" priority="2065" operator="between">
      <formula>0.05</formula>
      <formula>0.1</formula>
    </cfRule>
    <cfRule type="cellIs" dxfId="804" priority="2066" operator="greaterThan">
      <formula>0.1</formula>
    </cfRule>
  </conditionalFormatting>
  <conditionalFormatting sqref="T240">
    <cfRule type="cellIs" dxfId="803" priority="2059" operator="between">
      <formula>0.05</formula>
      <formula>0.1</formula>
    </cfRule>
    <cfRule type="cellIs" dxfId="802" priority="2060" operator="greaterThan">
      <formula>0.101</formula>
    </cfRule>
  </conditionalFormatting>
  <conditionalFormatting sqref="U240">
    <cfRule type="cellIs" dxfId="801" priority="2061" operator="between">
      <formula>0.05</formula>
      <formula>0.1</formula>
    </cfRule>
    <cfRule type="cellIs" dxfId="800" priority="2062" operator="greaterThan">
      <formula>0.1</formula>
    </cfRule>
  </conditionalFormatting>
  <conditionalFormatting sqref="T241">
    <cfRule type="cellIs" dxfId="799" priority="2055" operator="between">
      <formula>0.05</formula>
      <formula>0.1</formula>
    </cfRule>
    <cfRule type="cellIs" dxfId="798" priority="2056" operator="greaterThan">
      <formula>0.101</formula>
    </cfRule>
  </conditionalFormatting>
  <conditionalFormatting sqref="U241">
    <cfRule type="cellIs" dxfId="797" priority="2057" operator="between">
      <formula>0.05</formula>
      <formula>0.1</formula>
    </cfRule>
    <cfRule type="cellIs" dxfId="796" priority="2058" operator="greaterThan">
      <formula>0.1</formula>
    </cfRule>
  </conditionalFormatting>
  <conditionalFormatting sqref="T342">
    <cfRule type="cellIs" dxfId="795" priority="2053" operator="between">
      <formula>0.05</formula>
      <formula>0.1</formula>
    </cfRule>
    <cfRule type="cellIs" dxfId="794" priority="2054" operator="greaterThan">
      <formula>0.101</formula>
    </cfRule>
  </conditionalFormatting>
  <conditionalFormatting sqref="T242">
    <cfRule type="cellIs" dxfId="793" priority="2049" operator="between">
      <formula>0.05</formula>
      <formula>0.1</formula>
    </cfRule>
    <cfRule type="cellIs" dxfId="792" priority="2050" operator="greaterThan">
      <formula>0.101</formula>
    </cfRule>
  </conditionalFormatting>
  <conditionalFormatting sqref="U242">
    <cfRule type="cellIs" dxfId="791" priority="2051" operator="between">
      <formula>0.05</formula>
      <formula>0.1</formula>
    </cfRule>
    <cfRule type="cellIs" dxfId="790" priority="2052" operator="greaterThan">
      <formula>0.1</formula>
    </cfRule>
  </conditionalFormatting>
  <conditionalFormatting sqref="T243">
    <cfRule type="cellIs" dxfId="789" priority="2045" operator="between">
      <formula>0.05</formula>
      <formula>0.1</formula>
    </cfRule>
    <cfRule type="cellIs" dxfId="788" priority="2046" operator="greaterThan">
      <formula>0.101</formula>
    </cfRule>
  </conditionalFormatting>
  <conditionalFormatting sqref="U243">
    <cfRule type="cellIs" dxfId="787" priority="2047" operator="between">
      <formula>0.05</formula>
      <formula>0.1</formula>
    </cfRule>
    <cfRule type="cellIs" dxfId="786" priority="2048" operator="greaterThan">
      <formula>0.1</formula>
    </cfRule>
  </conditionalFormatting>
  <conditionalFormatting sqref="T244">
    <cfRule type="cellIs" dxfId="785" priority="2041" operator="between">
      <formula>0.05</formula>
      <formula>0.1</formula>
    </cfRule>
    <cfRule type="cellIs" dxfId="784" priority="2042" operator="greaterThan">
      <formula>0.101</formula>
    </cfRule>
  </conditionalFormatting>
  <conditionalFormatting sqref="U244">
    <cfRule type="cellIs" dxfId="783" priority="2043" operator="between">
      <formula>0.05</formula>
      <formula>0.1</formula>
    </cfRule>
    <cfRule type="cellIs" dxfId="782" priority="2044" operator="greaterThan">
      <formula>0.1</formula>
    </cfRule>
  </conditionalFormatting>
  <conditionalFormatting sqref="T245">
    <cfRule type="cellIs" dxfId="781" priority="2037" operator="between">
      <formula>0.05</formula>
      <formula>0.1</formula>
    </cfRule>
    <cfRule type="cellIs" dxfId="780" priority="2038" operator="greaterThan">
      <formula>0.101</formula>
    </cfRule>
  </conditionalFormatting>
  <conditionalFormatting sqref="U245">
    <cfRule type="cellIs" dxfId="779" priority="2039" operator="between">
      <formula>0.05</formula>
      <formula>0.1</formula>
    </cfRule>
    <cfRule type="cellIs" dxfId="778" priority="2040" operator="greaterThan">
      <formula>0.1</formula>
    </cfRule>
  </conditionalFormatting>
  <conditionalFormatting sqref="T246">
    <cfRule type="cellIs" dxfId="777" priority="2033" operator="between">
      <formula>0.05</formula>
      <formula>0.1</formula>
    </cfRule>
    <cfRule type="cellIs" dxfId="776" priority="2034" operator="greaterThan">
      <formula>0.101</formula>
    </cfRule>
  </conditionalFormatting>
  <conditionalFormatting sqref="U246">
    <cfRule type="cellIs" dxfId="775" priority="2035" operator="between">
      <formula>0.05</formula>
      <formula>0.1</formula>
    </cfRule>
    <cfRule type="cellIs" dxfId="774" priority="2036" operator="greaterThan">
      <formula>0.1</formula>
    </cfRule>
  </conditionalFormatting>
  <conditionalFormatting sqref="U247">
    <cfRule type="cellIs" dxfId="773" priority="2031" operator="between">
      <formula>0.05</formula>
      <formula>0.1</formula>
    </cfRule>
    <cfRule type="cellIs" dxfId="772" priority="2032" operator="greaterThan">
      <formula>0.1</formula>
    </cfRule>
  </conditionalFormatting>
  <conditionalFormatting sqref="T247">
    <cfRule type="cellIs" dxfId="771" priority="2029" operator="between">
      <formula>0.05</formula>
      <formula>0.1</formula>
    </cfRule>
    <cfRule type="cellIs" dxfId="770" priority="2030" operator="greaterThan">
      <formula>0.101</formula>
    </cfRule>
  </conditionalFormatting>
  <conditionalFormatting sqref="T248">
    <cfRule type="cellIs" dxfId="769" priority="2025" operator="between">
      <formula>0.05</formula>
      <formula>0.1</formula>
    </cfRule>
    <cfRule type="cellIs" dxfId="768" priority="2026" operator="greaterThan">
      <formula>0.101</formula>
    </cfRule>
  </conditionalFormatting>
  <conditionalFormatting sqref="U248">
    <cfRule type="cellIs" dxfId="767" priority="2027" operator="between">
      <formula>0.05</formula>
      <formula>0.1</formula>
    </cfRule>
    <cfRule type="cellIs" dxfId="766" priority="2028" operator="greaterThan">
      <formula>0.1</formula>
    </cfRule>
  </conditionalFormatting>
  <conditionalFormatting sqref="T249">
    <cfRule type="cellIs" dxfId="765" priority="2021" operator="between">
      <formula>0.05</formula>
      <formula>0.1</formula>
    </cfRule>
    <cfRule type="cellIs" dxfId="764" priority="2022" operator="greaterThan">
      <formula>0.101</formula>
    </cfRule>
  </conditionalFormatting>
  <conditionalFormatting sqref="U249">
    <cfRule type="cellIs" dxfId="763" priority="2023" operator="between">
      <formula>0.05</formula>
      <formula>0.1</formula>
    </cfRule>
    <cfRule type="cellIs" dxfId="762" priority="2024" operator="greaterThan">
      <formula>0.1</formula>
    </cfRule>
  </conditionalFormatting>
  <conditionalFormatting sqref="T250">
    <cfRule type="cellIs" dxfId="761" priority="2017" operator="between">
      <formula>0.05</formula>
      <formula>0.1</formula>
    </cfRule>
    <cfRule type="cellIs" dxfId="760" priority="2018" operator="greaterThan">
      <formula>0.101</formula>
    </cfRule>
  </conditionalFormatting>
  <conditionalFormatting sqref="U250">
    <cfRule type="cellIs" dxfId="759" priority="2019" operator="between">
      <formula>0.05</formula>
      <formula>0.1</formula>
    </cfRule>
    <cfRule type="cellIs" dxfId="758" priority="2020" operator="greaterThan">
      <formula>0.1</formula>
    </cfRule>
  </conditionalFormatting>
  <conditionalFormatting sqref="T251">
    <cfRule type="cellIs" dxfId="757" priority="2013" operator="between">
      <formula>0.05</formula>
      <formula>0.1</formula>
    </cfRule>
    <cfRule type="cellIs" dxfId="756" priority="2014" operator="greaterThan">
      <formula>0.101</formula>
    </cfRule>
  </conditionalFormatting>
  <conditionalFormatting sqref="U251">
    <cfRule type="cellIs" dxfId="755" priority="2015" operator="between">
      <formula>0.05</formula>
      <formula>0.1</formula>
    </cfRule>
    <cfRule type="cellIs" dxfId="754" priority="2016" operator="greaterThan">
      <formula>0.1</formula>
    </cfRule>
  </conditionalFormatting>
  <conditionalFormatting sqref="T252">
    <cfRule type="cellIs" dxfId="753" priority="2009" operator="between">
      <formula>0.05</formula>
      <formula>0.1</formula>
    </cfRule>
    <cfRule type="cellIs" dxfId="752" priority="2010" operator="greaterThan">
      <formula>0.101</formula>
    </cfRule>
  </conditionalFormatting>
  <conditionalFormatting sqref="U252">
    <cfRule type="cellIs" dxfId="751" priority="2011" operator="between">
      <formula>0.05</formula>
      <formula>0.1</formula>
    </cfRule>
    <cfRule type="cellIs" dxfId="750" priority="2012" operator="greaterThan">
      <formula>0.1</formula>
    </cfRule>
  </conditionalFormatting>
  <conditionalFormatting sqref="T253">
    <cfRule type="cellIs" dxfId="749" priority="2005" operator="between">
      <formula>0.05</formula>
      <formula>0.1</formula>
    </cfRule>
    <cfRule type="cellIs" dxfId="748" priority="2006" operator="greaterThan">
      <formula>0.101</formula>
    </cfRule>
  </conditionalFormatting>
  <conditionalFormatting sqref="U253">
    <cfRule type="cellIs" dxfId="747" priority="2007" operator="between">
      <formula>0.05</formula>
      <formula>0.1</formula>
    </cfRule>
    <cfRule type="cellIs" dxfId="746" priority="2008" operator="greaterThan">
      <formula>0.1</formula>
    </cfRule>
  </conditionalFormatting>
  <conditionalFormatting sqref="T254">
    <cfRule type="cellIs" dxfId="745" priority="2001" operator="between">
      <formula>0.05</formula>
      <formula>0.1</formula>
    </cfRule>
    <cfRule type="cellIs" dxfId="744" priority="2002" operator="greaterThan">
      <formula>0.101</formula>
    </cfRule>
  </conditionalFormatting>
  <conditionalFormatting sqref="U254">
    <cfRule type="cellIs" dxfId="743" priority="2003" operator="between">
      <formula>0.05</formula>
      <formula>0.1</formula>
    </cfRule>
    <cfRule type="cellIs" dxfId="742" priority="2004" operator="greaterThan">
      <formula>0.1</formula>
    </cfRule>
  </conditionalFormatting>
  <conditionalFormatting sqref="T255">
    <cfRule type="cellIs" dxfId="741" priority="1997" operator="between">
      <formula>0.05</formula>
      <formula>0.1</formula>
    </cfRule>
    <cfRule type="cellIs" dxfId="740" priority="1998" operator="greaterThan">
      <formula>0.101</formula>
    </cfRule>
  </conditionalFormatting>
  <conditionalFormatting sqref="U255">
    <cfRule type="cellIs" dxfId="739" priority="1999" operator="between">
      <formula>0.05</formula>
      <formula>0.1</formula>
    </cfRule>
    <cfRule type="cellIs" dxfId="738" priority="2000" operator="greaterThan">
      <formula>0.1</formula>
    </cfRule>
  </conditionalFormatting>
  <conditionalFormatting sqref="T256">
    <cfRule type="cellIs" dxfId="737" priority="1993" operator="between">
      <formula>0.05</formula>
      <formula>0.1</formula>
    </cfRule>
    <cfRule type="cellIs" dxfId="736" priority="1994" operator="greaterThan">
      <formula>0.101</formula>
    </cfRule>
  </conditionalFormatting>
  <conditionalFormatting sqref="U256">
    <cfRule type="cellIs" dxfId="735" priority="1995" operator="between">
      <formula>0.05</formula>
      <formula>0.1</formula>
    </cfRule>
    <cfRule type="cellIs" dxfId="734" priority="1996" operator="greaterThan">
      <formula>0.1</formula>
    </cfRule>
  </conditionalFormatting>
  <conditionalFormatting sqref="T257">
    <cfRule type="cellIs" dxfId="733" priority="1989" operator="between">
      <formula>0.05</formula>
      <formula>0.1</formula>
    </cfRule>
    <cfRule type="cellIs" dxfId="732" priority="1990" operator="greaterThan">
      <formula>0.101</formula>
    </cfRule>
  </conditionalFormatting>
  <conditionalFormatting sqref="U257">
    <cfRule type="cellIs" dxfId="731" priority="1991" operator="between">
      <formula>0.05</formula>
      <formula>0.1</formula>
    </cfRule>
    <cfRule type="cellIs" dxfId="730" priority="1992" operator="greaterThan">
      <formula>0.1</formula>
    </cfRule>
  </conditionalFormatting>
  <conditionalFormatting sqref="T258">
    <cfRule type="cellIs" dxfId="729" priority="1985" operator="between">
      <formula>0.05</formula>
      <formula>0.1</formula>
    </cfRule>
    <cfRule type="cellIs" dxfId="728" priority="1986" operator="greaterThan">
      <formula>0.101</formula>
    </cfRule>
  </conditionalFormatting>
  <conditionalFormatting sqref="U258">
    <cfRule type="cellIs" dxfId="727" priority="1987" operator="between">
      <formula>0.05</formula>
      <formula>0.1</formula>
    </cfRule>
    <cfRule type="cellIs" dxfId="726" priority="1988" operator="greaterThan">
      <formula>0.1</formula>
    </cfRule>
  </conditionalFormatting>
  <conditionalFormatting sqref="T259">
    <cfRule type="cellIs" dxfId="725" priority="1981" operator="between">
      <formula>0.05</formula>
      <formula>0.1</formula>
    </cfRule>
    <cfRule type="cellIs" dxfId="724" priority="1982" operator="greaterThan">
      <formula>0.101</formula>
    </cfRule>
  </conditionalFormatting>
  <conditionalFormatting sqref="U259">
    <cfRule type="cellIs" dxfId="723" priority="1983" operator="between">
      <formula>0.05</formula>
      <formula>0.1</formula>
    </cfRule>
    <cfRule type="cellIs" dxfId="722" priority="1984" operator="greaterThan">
      <formula>0.1</formula>
    </cfRule>
  </conditionalFormatting>
  <conditionalFormatting sqref="T260">
    <cfRule type="cellIs" dxfId="721" priority="1977" operator="between">
      <formula>0.05</formula>
      <formula>0.1</formula>
    </cfRule>
    <cfRule type="cellIs" dxfId="720" priority="1978" operator="greaterThan">
      <formula>0.101</formula>
    </cfRule>
  </conditionalFormatting>
  <conditionalFormatting sqref="U260">
    <cfRule type="cellIs" dxfId="719" priority="1979" operator="between">
      <formula>0.05</formula>
      <formula>0.1</formula>
    </cfRule>
    <cfRule type="cellIs" dxfId="718" priority="1980" operator="greaterThan">
      <formula>0.1</formula>
    </cfRule>
  </conditionalFormatting>
  <conditionalFormatting sqref="T261">
    <cfRule type="cellIs" dxfId="717" priority="1973" operator="between">
      <formula>0.05</formula>
      <formula>0.1</formula>
    </cfRule>
    <cfRule type="cellIs" dxfId="716" priority="1974" operator="greaterThan">
      <formula>0.101</formula>
    </cfRule>
  </conditionalFormatting>
  <conditionalFormatting sqref="U261">
    <cfRule type="cellIs" dxfId="715" priority="1975" operator="between">
      <formula>0.05</formula>
      <formula>0.1</formula>
    </cfRule>
    <cfRule type="cellIs" dxfId="714" priority="1976" operator="greaterThan">
      <formula>0.1</formula>
    </cfRule>
  </conditionalFormatting>
  <conditionalFormatting sqref="T262">
    <cfRule type="cellIs" dxfId="713" priority="1969" operator="between">
      <formula>0.05</formula>
      <formula>0.1</formula>
    </cfRule>
    <cfRule type="cellIs" dxfId="712" priority="1970" operator="greaterThan">
      <formula>0.101</formula>
    </cfRule>
  </conditionalFormatting>
  <conditionalFormatting sqref="U262">
    <cfRule type="cellIs" dxfId="711" priority="1971" operator="between">
      <formula>0.05</formula>
      <formula>0.1</formula>
    </cfRule>
    <cfRule type="cellIs" dxfId="710" priority="1972" operator="greaterThan">
      <formula>0.1</formula>
    </cfRule>
  </conditionalFormatting>
  <conditionalFormatting sqref="T263">
    <cfRule type="cellIs" dxfId="709" priority="1965" operator="between">
      <formula>0.05</formula>
      <formula>0.1</formula>
    </cfRule>
    <cfRule type="cellIs" dxfId="708" priority="1966" operator="greaterThan">
      <formula>0.101</formula>
    </cfRule>
  </conditionalFormatting>
  <conditionalFormatting sqref="U263">
    <cfRule type="cellIs" dxfId="707" priority="1967" operator="between">
      <formula>0.05</formula>
      <formula>0.1</formula>
    </cfRule>
    <cfRule type="cellIs" dxfId="706" priority="1968" operator="greaterThan">
      <formula>0.1</formula>
    </cfRule>
  </conditionalFormatting>
  <conditionalFormatting sqref="T264">
    <cfRule type="cellIs" dxfId="705" priority="1961" operator="between">
      <formula>0.05</formula>
      <formula>0.1</formula>
    </cfRule>
    <cfRule type="cellIs" dxfId="704" priority="1962" operator="greaterThan">
      <formula>0.101</formula>
    </cfRule>
  </conditionalFormatting>
  <conditionalFormatting sqref="U264">
    <cfRule type="cellIs" dxfId="703" priority="1963" operator="between">
      <formula>0.05</formula>
      <formula>0.1</formula>
    </cfRule>
    <cfRule type="cellIs" dxfId="702" priority="1964" operator="greaterThan">
      <formula>0.1</formula>
    </cfRule>
  </conditionalFormatting>
  <conditionalFormatting sqref="T265">
    <cfRule type="cellIs" dxfId="701" priority="1957" operator="between">
      <formula>0.05</formula>
      <formula>0.1</formula>
    </cfRule>
    <cfRule type="cellIs" dxfId="700" priority="1958" operator="greaterThan">
      <formula>0.101</formula>
    </cfRule>
  </conditionalFormatting>
  <conditionalFormatting sqref="U265">
    <cfRule type="cellIs" dxfId="699" priority="1959" operator="between">
      <formula>0.05</formula>
      <formula>0.1</formula>
    </cfRule>
    <cfRule type="cellIs" dxfId="698" priority="1960" operator="greaterThan">
      <formula>0.1</formula>
    </cfRule>
  </conditionalFormatting>
  <conditionalFormatting sqref="T266">
    <cfRule type="cellIs" dxfId="697" priority="1953" operator="between">
      <formula>0.05</formula>
      <formula>0.1</formula>
    </cfRule>
    <cfRule type="cellIs" dxfId="696" priority="1954" operator="greaterThan">
      <formula>0.101</formula>
    </cfRule>
  </conditionalFormatting>
  <conditionalFormatting sqref="U266">
    <cfRule type="cellIs" dxfId="695" priority="1955" operator="between">
      <formula>0.05</formula>
      <formula>0.1</formula>
    </cfRule>
    <cfRule type="cellIs" dxfId="694" priority="1956" operator="greaterThan">
      <formula>0.1</formula>
    </cfRule>
  </conditionalFormatting>
  <conditionalFormatting sqref="T267">
    <cfRule type="cellIs" dxfId="693" priority="1949" operator="between">
      <formula>0.05</formula>
      <formula>0.1</formula>
    </cfRule>
    <cfRule type="cellIs" dxfId="692" priority="1950" operator="greaterThan">
      <formula>0.101</formula>
    </cfRule>
  </conditionalFormatting>
  <conditionalFormatting sqref="U267">
    <cfRule type="cellIs" dxfId="691" priority="1951" operator="between">
      <formula>0.05</formula>
      <formula>0.1</formula>
    </cfRule>
    <cfRule type="cellIs" dxfId="690" priority="1952" operator="greaterThan">
      <formula>0.1</formula>
    </cfRule>
  </conditionalFormatting>
  <conditionalFormatting sqref="T269">
    <cfRule type="cellIs" dxfId="689" priority="1945" operator="between">
      <formula>0.05</formula>
      <formula>0.1</formula>
    </cfRule>
    <cfRule type="cellIs" dxfId="688" priority="1946" operator="greaterThan">
      <formula>0.101</formula>
    </cfRule>
  </conditionalFormatting>
  <conditionalFormatting sqref="U269">
    <cfRule type="cellIs" dxfId="687" priority="1947" operator="between">
      <formula>0.05</formula>
      <formula>0.1</formula>
    </cfRule>
    <cfRule type="cellIs" dxfId="686" priority="1948" operator="greaterThan">
      <formula>0.1</formula>
    </cfRule>
  </conditionalFormatting>
  <conditionalFormatting sqref="T268">
    <cfRule type="cellIs" dxfId="685" priority="1941" operator="between">
      <formula>0.05</formula>
      <formula>0.1</formula>
    </cfRule>
    <cfRule type="cellIs" dxfId="684" priority="1942" operator="greaterThan">
      <formula>0.101</formula>
    </cfRule>
  </conditionalFormatting>
  <conditionalFormatting sqref="U268">
    <cfRule type="cellIs" dxfId="683" priority="1943" operator="between">
      <formula>0.05</formula>
      <formula>0.1</formula>
    </cfRule>
    <cfRule type="cellIs" dxfId="682" priority="1944" operator="greaterThan">
      <formula>0.1</formula>
    </cfRule>
  </conditionalFormatting>
  <conditionalFormatting sqref="T270">
    <cfRule type="cellIs" dxfId="681" priority="1937" operator="between">
      <formula>0.05</formula>
      <formula>0.1</formula>
    </cfRule>
    <cfRule type="cellIs" dxfId="680" priority="1938" operator="greaterThan">
      <formula>0.101</formula>
    </cfRule>
  </conditionalFormatting>
  <conditionalFormatting sqref="U270">
    <cfRule type="cellIs" dxfId="679" priority="1939" operator="between">
      <formula>0.05</formula>
      <formula>0.1</formula>
    </cfRule>
    <cfRule type="cellIs" dxfId="678" priority="1940" operator="greaterThan">
      <formula>0.1</formula>
    </cfRule>
  </conditionalFormatting>
  <conditionalFormatting sqref="T271">
    <cfRule type="cellIs" dxfId="677" priority="1933" operator="between">
      <formula>0.05</formula>
      <formula>0.1</formula>
    </cfRule>
    <cfRule type="cellIs" dxfId="676" priority="1934" operator="greaterThan">
      <formula>0.101</formula>
    </cfRule>
  </conditionalFormatting>
  <conditionalFormatting sqref="U271">
    <cfRule type="cellIs" dxfId="675" priority="1935" operator="between">
      <formula>0.05</formula>
      <formula>0.1</formula>
    </cfRule>
    <cfRule type="cellIs" dxfId="674" priority="1936" operator="greaterThan">
      <formula>0.1</formula>
    </cfRule>
  </conditionalFormatting>
  <conditionalFormatting sqref="T272">
    <cfRule type="cellIs" dxfId="673" priority="1929" operator="between">
      <formula>0.05</formula>
      <formula>0.1</formula>
    </cfRule>
    <cfRule type="cellIs" dxfId="672" priority="1930" operator="greaterThan">
      <formula>0.101</formula>
    </cfRule>
  </conditionalFormatting>
  <conditionalFormatting sqref="U272">
    <cfRule type="cellIs" dxfId="671" priority="1931" operator="between">
      <formula>0.05</formula>
      <formula>0.1</formula>
    </cfRule>
    <cfRule type="cellIs" dxfId="670" priority="1932" operator="greaterThan">
      <formula>0.1</formula>
    </cfRule>
  </conditionalFormatting>
  <conditionalFormatting sqref="T273">
    <cfRule type="cellIs" dxfId="669" priority="1925" operator="between">
      <formula>0.05</formula>
      <formula>0.1</formula>
    </cfRule>
    <cfRule type="cellIs" dxfId="668" priority="1926" operator="greaterThan">
      <formula>0.101</formula>
    </cfRule>
  </conditionalFormatting>
  <conditionalFormatting sqref="U273">
    <cfRule type="cellIs" dxfId="667" priority="1927" operator="between">
      <formula>0.05</formula>
      <formula>0.1</formula>
    </cfRule>
    <cfRule type="cellIs" dxfId="666" priority="1928" operator="greaterThan">
      <formula>0.1</formula>
    </cfRule>
  </conditionalFormatting>
  <conditionalFormatting sqref="T274">
    <cfRule type="cellIs" dxfId="665" priority="1921" operator="between">
      <formula>0.05</formula>
      <formula>0.1</formula>
    </cfRule>
    <cfRule type="cellIs" dxfId="664" priority="1922" operator="greaterThan">
      <formula>0.101</formula>
    </cfRule>
  </conditionalFormatting>
  <conditionalFormatting sqref="U274">
    <cfRule type="cellIs" dxfId="663" priority="1923" operator="between">
      <formula>0.05</formula>
      <formula>0.1</formula>
    </cfRule>
    <cfRule type="cellIs" dxfId="662" priority="1924" operator="greaterThan">
      <formula>0.1</formula>
    </cfRule>
  </conditionalFormatting>
  <conditionalFormatting sqref="T275">
    <cfRule type="cellIs" dxfId="661" priority="1917" operator="between">
      <formula>0.05</formula>
      <formula>0.1</formula>
    </cfRule>
    <cfRule type="cellIs" dxfId="660" priority="1918" operator="greaterThan">
      <formula>0.101</formula>
    </cfRule>
  </conditionalFormatting>
  <conditionalFormatting sqref="U275">
    <cfRule type="cellIs" dxfId="659" priority="1919" operator="between">
      <formula>0.05</formula>
      <formula>0.1</formula>
    </cfRule>
    <cfRule type="cellIs" dxfId="658" priority="1920" operator="greaterThan">
      <formula>0.1</formula>
    </cfRule>
  </conditionalFormatting>
  <conditionalFormatting sqref="T276">
    <cfRule type="cellIs" dxfId="657" priority="1913" operator="between">
      <formula>0.05</formula>
      <formula>0.1</formula>
    </cfRule>
    <cfRule type="cellIs" dxfId="656" priority="1914" operator="greaterThan">
      <formula>0.101</formula>
    </cfRule>
  </conditionalFormatting>
  <conditionalFormatting sqref="U276">
    <cfRule type="cellIs" dxfId="655" priority="1915" operator="between">
      <formula>0.05</formula>
      <formula>0.1</formula>
    </cfRule>
    <cfRule type="cellIs" dxfId="654" priority="1916" operator="greaterThan">
      <formula>0.1</formula>
    </cfRule>
  </conditionalFormatting>
  <conditionalFormatting sqref="T277">
    <cfRule type="cellIs" dxfId="653" priority="1909" operator="between">
      <formula>0.05</formula>
      <formula>0.1</formula>
    </cfRule>
    <cfRule type="cellIs" dxfId="652" priority="1910" operator="greaterThan">
      <formula>0.101</formula>
    </cfRule>
  </conditionalFormatting>
  <conditionalFormatting sqref="U277">
    <cfRule type="cellIs" dxfId="651" priority="1911" operator="between">
      <formula>0.05</formula>
      <formula>0.1</formula>
    </cfRule>
    <cfRule type="cellIs" dxfId="650" priority="1912" operator="greaterThan">
      <formula>0.1</formula>
    </cfRule>
  </conditionalFormatting>
  <conditionalFormatting sqref="T278">
    <cfRule type="cellIs" dxfId="649" priority="1905" operator="between">
      <formula>0.05</formula>
      <formula>0.1</formula>
    </cfRule>
    <cfRule type="cellIs" dxfId="648" priority="1906" operator="greaterThan">
      <formula>0.101</formula>
    </cfRule>
  </conditionalFormatting>
  <conditionalFormatting sqref="T279">
    <cfRule type="cellIs" dxfId="647" priority="1901" operator="between">
      <formula>0.05</formula>
      <formula>0.1</formula>
    </cfRule>
    <cfRule type="cellIs" dxfId="646" priority="1902" operator="greaterThan">
      <formula>0.101</formula>
    </cfRule>
  </conditionalFormatting>
  <conditionalFormatting sqref="U278">
    <cfRule type="cellIs" dxfId="645" priority="1907" operator="between">
      <formula>0.05</formula>
      <formula>0.1</formula>
    </cfRule>
    <cfRule type="cellIs" dxfId="644" priority="1908" operator="greaterThan">
      <formula>0.1</formula>
    </cfRule>
  </conditionalFormatting>
  <conditionalFormatting sqref="U279">
    <cfRule type="cellIs" dxfId="643" priority="1903" operator="between">
      <formula>0.05</formula>
      <formula>0.1</formula>
    </cfRule>
    <cfRule type="cellIs" dxfId="642" priority="1904" operator="greaterThan">
      <formula>0.1</formula>
    </cfRule>
  </conditionalFormatting>
  <conditionalFormatting sqref="T281">
    <cfRule type="cellIs" dxfId="641" priority="1897" operator="between">
      <formula>0.05</formula>
      <formula>0.1</formula>
    </cfRule>
    <cfRule type="cellIs" dxfId="640" priority="1898" operator="greaterThan">
      <formula>0.101</formula>
    </cfRule>
  </conditionalFormatting>
  <conditionalFormatting sqref="U281">
    <cfRule type="cellIs" dxfId="639" priority="1899" operator="between">
      <formula>0.05</formula>
      <formula>0.1</formula>
    </cfRule>
    <cfRule type="cellIs" dxfId="638" priority="1900" operator="greaterThan">
      <formula>0.1</formula>
    </cfRule>
  </conditionalFormatting>
  <conditionalFormatting sqref="T282">
    <cfRule type="cellIs" dxfId="637" priority="1893" operator="between">
      <formula>0.05</formula>
      <formula>0.1</formula>
    </cfRule>
    <cfRule type="cellIs" dxfId="636" priority="1894" operator="greaterThan">
      <formula>0.101</formula>
    </cfRule>
  </conditionalFormatting>
  <conditionalFormatting sqref="U282">
    <cfRule type="cellIs" dxfId="635" priority="1895" operator="between">
      <formula>0.05</formula>
      <formula>0.1</formula>
    </cfRule>
    <cfRule type="cellIs" dxfId="634" priority="1896" operator="greaterThan">
      <formula>0.1</formula>
    </cfRule>
  </conditionalFormatting>
  <conditionalFormatting sqref="T283">
    <cfRule type="cellIs" dxfId="633" priority="1889" operator="between">
      <formula>0.05</formula>
      <formula>0.1</formula>
    </cfRule>
    <cfRule type="cellIs" dxfId="632" priority="1890" operator="greaterThan">
      <formula>0.101</formula>
    </cfRule>
  </conditionalFormatting>
  <conditionalFormatting sqref="U283">
    <cfRule type="cellIs" dxfId="631" priority="1891" operator="between">
      <formula>0.05</formula>
      <formula>0.1</formula>
    </cfRule>
    <cfRule type="cellIs" dxfId="630" priority="1892" operator="greaterThan">
      <formula>0.1</formula>
    </cfRule>
  </conditionalFormatting>
  <conditionalFormatting sqref="T284">
    <cfRule type="cellIs" dxfId="629" priority="1885" operator="between">
      <formula>0.05</formula>
      <formula>0.1</formula>
    </cfRule>
    <cfRule type="cellIs" dxfId="628" priority="1886" operator="greaterThan">
      <formula>0.101</formula>
    </cfRule>
  </conditionalFormatting>
  <conditionalFormatting sqref="U284">
    <cfRule type="cellIs" dxfId="627" priority="1887" operator="between">
      <formula>0.05</formula>
      <formula>0.1</formula>
    </cfRule>
    <cfRule type="cellIs" dxfId="626" priority="1888" operator="greaterThan">
      <formula>0.1</formula>
    </cfRule>
  </conditionalFormatting>
  <conditionalFormatting sqref="T286">
    <cfRule type="cellIs" dxfId="625" priority="1881" operator="between">
      <formula>0.05</formula>
      <formula>0.1</formula>
    </cfRule>
    <cfRule type="cellIs" dxfId="624" priority="1882" operator="greaterThan">
      <formula>0.101</formula>
    </cfRule>
  </conditionalFormatting>
  <conditionalFormatting sqref="U286">
    <cfRule type="cellIs" dxfId="623" priority="1883" operator="between">
      <formula>0.05</formula>
      <formula>0.1</formula>
    </cfRule>
    <cfRule type="cellIs" dxfId="622" priority="1884" operator="greaterThan">
      <formula>0.1</formula>
    </cfRule>
  </conditionalFormatting>
  <conditionalFormatting sqref="T285">
    <cfRule type="cellIs" dxfId="621" priority="1877" operator="between">
      <formula>0.05</formula>
      <formula>0.1</formula>
    </cfRule>
    <cfRule type="cellIs" dxfId="620" priority="1878" operator="greaterThan">
      <formula>0.101</formula>
    </cfRule>
  </conditionalFormatting>
  <conditionalFormatting sqref="U285">
    <cfRule type="cellIs" dxfId="619" priority="1879" operator="between">
      <formula>0.05</formula>
      <formula>0.1</formula>
    </cfRule>
    <cfRule type="cellIs" dxfId="618" priority="1880" operator="greaterThan">
      <formula>0.1</formula>
    </cfRule>
  </conditionalFormatting>
  <conditionalFormatting sqref="T287">
    <cfRule type="cellIs" dxfId="617" priority="1873" operator="between">
      <formula>0.05</formula>
      <formula>0.1</formula>
    </cfRule>
    <cfRule type="cellIs" dxfId="616" priority="1874" operator="greaterThan">
      <formula>0.101</formula>
    </cfRule>
  </conditionalFormatting>
  <conditionalFormatting sqref="U287">
    <cfRule type="cellIs" dxfId="615" priority="1875" operator="between">
      <formula>0.05</formula>
      <formula>0.1</formula>
    </cfRule>
    <cfRule type="cellIs" dxfId="614" priority="1876" operator="greaterThan">
      <formula>0.1</formula>
    </cfRule>
  </conditionalFormatting>
  <conditionalFormatting sqref="T288">
    <cfRule type="cellIs" dxfId="613" priority="1869" operator="between">
      <formula>0.05</formula>
      <formula>0.1</formula>
    </cfRule>
    <cfRule type="cellIs" dxfId="612" priority="1870" operator="greaterThan">
      <formula>0.101</formula>
    </cfRule>
  </conditionalFormatting>
  <conditionalFormatting sqref="U288">
    <cfRule type="cellIs" dxfId="611" priority="1871" operator="between">
      <formula>0.05</formula>
      <formula>0.1</formula>
    </cfRule>
    <cfRule type="cellIs" dxfId="610" priority="1872" operator="greaterThan">
      <formula>0.1</formula>
    </cfRule>
  </conditionalFormatting>
  <conditionalFormatting sqref="T289">
    <cfRule type="cellIs" dxfId="609" priority="1865" operator="between">
      <formula>0.05</formula>
      <formula>0.1</formula>
    </cfRule>
    <cfRule type="cellIs" dxfId="608" priority="1866" operator="greaterThan">
      <formula>0.101</formula>
    </cfRule>
  </conditionalFormatting>
  <conditionalFormatting sqref="U289">
    <cfRule type="cellIs" dxfId="607" priority="1867" operator="between">
      <formula>0.05</formula>
      <formula>0.1</formula>
    </cfRule>
    <cfRule type="cellIs" dxfId="606" priority="1868" operator="greaterThan">
      <formula>0.1</formula>
    </cfRule>
  </conditionalFormatting>
  <conditionalFormatting sqref="T290">
    <cfRule type="cellIs" dxfId="605" priority="1861" operator="between">
      <formula>0.05</formula>
      <formula>0.1</formula>
    </cfRule>
    <cfRule type="cellIs" dxfId="604" priority="1862" operator="greaterThan">
      <formula>0.101</formula>
    </cfRule>
  </conditionalFormatting>
  <conditionalFormatting sqref="U290">
    <cfRule type="cellIs" dxfId="603" priority="1863" operator="between">
      <formula>0.05</formula>
      <formula>0.1</formula>
    </cfRule>
    <cfRule type="cellIs" dxfId="602" priority="1864" operator="greaterThan">
      <formula>0.1</formula>
    </cfRule>
  </conditionalFormatting>
  <conditionalFormatting sqref="T291">
    <cfRule type="cellIs" dxfId="601" priority="1857" operator="between">
      <formula>0.05</formula>
      <formula>0.1</formula>
    </cfRule>
    <cfRule type="cellIs" dxfId="600" priority="1858" operator="greaterThan">
      <formula>0.101</formula>
    </cfRule>
  </conditionalFormatting>
  <conditionalFormatting sqref="U291">
    <cfRule type="cellIs" dxfId="599" priority="1859" operator="between">
      <formula>0.05</formula>
      <formula>0.1</formula>
    </cfRule>
    <cfRule type="cellIs" dxfId="598" priority="1860" operator="greaterThan">
      <formula>0.1</formula>
    </cfRule>
  </conditionalFormatting>
  <conditionalFormatting sqref="T292">
    <cfRule type="cellIs" dxfId="597" priority="1853" operator="between">
      <formula>0.05</formula>
      <formula>0.1</formula>
    </cfRule>
    <cfRule type="cellIs" dxfId="596" priority="1854" operator="greaterThan">
      <formula>0.101</formula>
    </cfRule>
  </conditionalFormatting>
  <conditionalFormatting sqref="U292">
    <cfRule type="cellIs" dxfId="595" priority="1855" operator="between">
      <formula>0.05</formula>
      <formula>0.1</formula>
    </cfRule>
    <cfRule type="cellIs" dxfId="594" priority="1856" operator="greaterThan">
      <formula>0.1</formula>
    </cfRule>
  </conditionalFormatting>
  <conditionalFormatting sqref="T293">
    <cfRule type="cellIs" dxfId="593" priority="1849" operator="between">
      <formula>0.05</formula>
      <formula>0.1</formula>
    </cfRule>
    <cfRule type="cellIs" dxfId="592" priority="1850" operator="greaterThan">
      <formula>0.101</formula>
    </cfRule>
  </conditionalFormatting>
  <conditionalFormatting sqref="U293">
    <cfRule type="cellIs" dxfId="591" priority="1851" operator="between">
      <formula>0.05</formula>
      <formula>0.1</formula>
    </cfRule>
    <cfRule type="cellIs" dxfId="590" priority="1852" operator="greaterThan">
      <formula>0.1</formula>
    </cfRule>
  </conditionalFormatting>
  <conditionalFormatting sqref="T294">
    <cfRule type="cellIs" dxfId="589" priority="1845" operator="between">
      <formula>0.05</formula>
      <formula>0.1</formula>
    </cfRule>
    <cfRule type="cellIs" dxfId="588" priority="1846" operator="greaterThan">
      <formula>0.101</formula>
    </cfRule>
  </conditionalFormatting>
  <conditionalFormatting sqref="U294">
    <cfRule type="cellIs" dxfId="587" priority="1847" operator="between">
      <formula>0.05</formula>
      <formula>0.1</formula>
    </cfRule>
    <cfRule type="cellIs" dxfId="586" priority="1848" operator="greaterThan">
      <formula>0.1</formula>
    </cfRule>
  </conditionalFormatting>
  <conditionalFormatting sqref="T295">
    <cfRule type="cellIs" dxfId="585" priority="1841" operator="between">
      <formula>0.05</formula>
      <formula>0.1</formula>
    </cfRule>
    <cfRule type="cellIs" dxfId="584" priority="1842" operator="greaterThan">
      <formula>0.101</formula>
    </cfRule>
  </conditionalFormatting>
  <conditionalFormatting sqref="U295">
    <cfRule type="cellIs" dxfId="583" priority="1843" operator="between">
      <formula>0.05</formula>
      <formula>0.1</formula>
    </cfRule>
    <cfRule type="cellIs" dxfId="582" priority="1844" operator="greaterThan">
      <formula>0.1</formula>
    </cfRule>
  </conditionalFormatting>
  <conditionalFormatting sqref="T296">
    <cfRule type="cellIs" dxfId="581" priority="1837" operator="between">
      <formula>0.05</formula>
      <formula>0.1</formula>
    </cfRule>
    <cfRule type="cellIs" dxfId="580" priority="1838" operator="greaterThan">
      <formula>0.101</formula>
    </cfRule>
  </conditionalFormatting>
  <conditionalFormatting sqref="U296">
    <cfRule type="cellIs" dxfId="579" priority="1839" operator="between">
      <formula>0.05</formula>
      <formula>0.1</formula>
    </cfRule>
    <cfRule type="cellIs" dxfId="578" priority="1840" operator="greaterThan">
      <formula>0.1</formula>
    </cfRule>
  </conditionalFormatting>
  <conditionalFormatting sqref="T297">
    <cfRule type="cellIs" dxfId="577" priority="1833" operator="between">
      <formula>0.05</formula>
      <formula>0.1</formula>
    </cfRule>
    <cfRule type="cellIs" dxfId="576" priority="1834" operator="greaterThan">
      <formula>0.101</formula>
    </cfRule>
  </conditionalFormatting>
  <conditionalFormatting sqref="U297">
    <cfRule type="cellIs" dxfId="575" priority="1835" operator="between">
      <formula>0.05</formula>
      <formula>0.1</formula>
    </cfRule>
    <cfRule type="cellIs" dxfId="574" priority="1836" operator="greaterThan">
      <formula>0.1</formula>
    </cfRule>
  </conditionalFormatting>
  <conditionalFormatting sqref="T298">
    <cfRule type="cellIs" dxfId="573" priority="1829" operator="between">
      <formula>0.05</formula>
      <formula>0.1</formula>
    </cfRule>
    <cfRule type="cellIs" dxfId="572" priority="1830" operator="greaterThan">
      <formula>0.101</formula>
    </cfRule>
  </conditionalFormatting>
  <conditionalFormatting sqref="U298">
    <cfRule type="cellIs" dxfId="571" priority="1831" operator="between">
      <formula>0.05</formula>
      <formula>0.1</formula>
    </cfRule>
    <cfRule type="cellIs" dxfId="570" priority="1832" operator="greaterThan">
      <formula>0.1</formula>
    </cfRule>
  </conditionalFormatting>
  <conditionalFormatting sqref="T299">
    <cfRule type="cellIs" dxfId="569" priority="1825" operator="between">
      <formula>0.05</formula>
      <formula>0.1</formula>
    </cfRule>
    <cfRule type="cellIs" dxfId="568" priority="1826" operator="greaterThan">
      <formula>0.101</formula>
    </cfRule>
  </conditionalFormatting>
  <conditionalFormatting sqref="U299">
    <cfRule type="cellIs" dxfId="567" priority="1827" operator="between">
      <formula>0.05</formula>
      <formula>0.1</formula>
    </cfRule>
    <cfRule type="cellIs" dxfId="566" priority="1828" operator="greaterThan">
      <formula>0.1</formula>
    </cfRule>
  </conditionalFormatting>
  <conditionalFormatting sqref="T300">
    <cfRule type="cellIs" dxfId="565" priority="1821" operator="between">
      <formula>0.05</formula>
      <formula>0.1</formula>
    </cfRule>
    <cfRule type="cellIs" dxfId="564" priority="1822" operator="greaterThan">
      <formula>0.101</formula>
    </cfRule>
  </conditionalFormatting>
  <conditionalFormatting sqref="U300">
    <cfRule type="cellIs" dxfId="563" priority="1823" operator="between">
      <formula>0.05</formula>
      <formula>0.1</formula>
    </cfRule>
    <cfRule type="cellIs" dxfId="562" priority="1824" operator="greaterThan">
      <formula>0.1</formula>
    </cfRule>
  </conditionalFormatting>
  <conditionalFormatting sqref="T301">
    <cfRule type="cellIs" dxfId="561" priority="1817" operator="between">
      <formula>0.05</formula>
      <formula>0.1</formula>
    </cfRule>
    <cfRule type="cellIs" dxfId="560" priority="1818" operator="greaterThan">
      <formula>0.101</formula>
    </cfRule>
  </conditionalFormatting>
  <conditionalFormatting sqref="U301">
    <cfRule type="cellIs" dxfId="559" priority="1819" operator="between">
      <formula>0.05</formula>
      <formula>0.1</formula>
    </cfRule>
    <cfRule type="cellIs" dxfId="558" priority="1820" operator="greaterThan">
      <formula>0.1</formula>
    </cfRule>
  </conditionalFormatting>
  <conditionalFormatting sqref="T302">
    <cfRule type="cellIs" dxfId="557" priority="1813" operator="between">
      <formula>0.05</formula>
      <formula>0.1</formula>
    </cfRule>
    <cfRule type="cellIs" dxfId="556" priority="1814" operator="greaterThan">
      <formula>0.101</formula>
    </cfRule>
  </conditionalFormatting>
  <conditionalFormatting sqref="U302">
    <cfRule type="cellIs" dxfId="555" priority="1815" operator="between">
      <formula>0.05</formula>
      <formula>0.1</formula>
    </cfRule>
    <cfRule type="cellIs" dxfId="554" priority="1816" operator="greaterThan">
      <formula>0.1</formula>
    </cfRule>
  </conditionalFormatting>
  <conditionalFormatting sqref="T303">
    <cfRule type="cellIs" dxfId="553" priority="1809" operator="between">
      <formula>0.05</formula>
      <formula>0.1</formula>
    </cfRule>
    <cfRule type="cellIs" dxfId="552" priority="1810" operator="greaterThan">
      <formula>0.101</formula>
    </cfRule>
  </conditionalFormatting>
  <conditionalFormatting sqref="U303">
    <cfRule type="cellIs" dxfId="551" priority="1811" operator="between">
      <formula>0.05</formula>
      <formula>0.1</formula>
    </cfRule>
    <cfRule type="cellIs" dxfId="550" priority="1812" operator="greaterThan">
      <formula>0.1</formula>
    </cfRule>
  </conditionalFormatting>
  <conditionalFormatting sqref="T304">
    <cfRule type="cellIs" dxfId="549" priority="1805" operator="between">
      <formula>0.05</formula>
      <formula>0.1</formula>
    </cfRule>
    <cfRule type="cellIs" dxfId="548" priority="1806" operator="greaterThan">
      <formula>0.101</formula>
    </cfRule>
  </conditionalFormatting>
  <conditionalFormatting sqref="U304">
    <cfRule type="cellIs" dxfId="547" priority="1807" operator="between">
      <formula>0.05</formula>
      <formula>0.1</formula>
    </cfRule>
    <cfRule type="cellIs" dxfId="546" priority="1808" operator="greaterThan">
      <formula>0.1</formula>
    </cfRule>
  </conditionalFormatting>
  <conditionalFormatting sqref="T305">
    <cfRule type="cellIs" dxfId="545" priority="1801" operator="between">
      <formula>0.05</formula>
      <formula>0.1</formula>
    </cfRule>
    <cfRule type="cellIs" dxfId="544" priority="1802" operator="greaterThan">
      <formula>0.101</formula>
    </cfRule>
  </conditionalFormatting>
  <conditionalFormatting sqref="U305">
    <cfRule type="cellIs" dxfId="543" priority="1803" operator="between">
      <formula>0.05</formula>
      <formula>0.1</formula>
    </cfRule>
    <cfRule type="cellIs" dxfId="542" priority="1804" operator="greaterThan">
      <formula>0.1</formula>
    </cfRule>
  </conditionalFormatting>
  <conditionalFormatting sqref="T306">
    <cfRule type="cellIs" dxfId="541" priority="1797" operator="between">
      <formula>0.05</formula>
      <formula>0.1</formula>
    </cfRule>
    <cfRule type="cellIs" dxfId="540" priority="1798" operator="greaterThan">
      <formula>0.101</formula>
    </cfRule>
  </conditionalFormatting>
  <conditionalFormatting sqref="U306">
    <cfRule type="cellIs" dxfId="539" priority="1799" operator="between">
      <formula>0.05</formula>
      <formula>0.1</formula>
    </cfRule>
    <cfRule type="cellIs" dxfId="538" priority="1800" operator="greaterThan">
      <formula>0.1</formula>
    </cfRule>
  </conditionalFormatting>
  <conditionalFormatting sqref="T307">
    <cfRule type="cellIs" dxfId="537" priority="1793" operator="between">
      <formula>0.05</formula>
      <formula>0.1</formula>
    </cfRule>
    <cfRule type="cellIs" dxfId="536" priority="1794" operator="greaterThan">
      <formula>0.101</formula>
    </cfRule>
  </conditionalFormatting>
  <conditionalFormatting sqref="U307">
    <cfRule type="cellIs" dxfId="535" priority="1795" operator="between">
      <formula>0.05</formula>
      <formula>0.1</formula>
    </cfRule>
    <cfRule type="cellIs" dxfId="534" priority="1796" operator="greaterThan">
      <formula>0.1</formula>
    </cfRule>
  </conditionalFormatting>
  <conditionalFormatting sqref="T308">
    <cfRule type="cellIs" dxfId="533" priority="1789" operator="between">
      <formula>0.05</formula>
      <formula>0.1</formula>
    </cfRule>
    <cfRule type="cellIs" dxfId="532" priority="1790" operator="greaterThan">
      <formula>0.101</formula>
    </cfRule>
  </conditionalFormatting>
  <conditionalFormatting sqref="U308">
    <cfRule type="cellIs" dxfId="531" priority="1791" operator="between">
      <formula>0.05</formula>
      <formula>0.1</formula>
    </cfRule>
    <cfRule type="cellIs" dxfId="530" priority="1792" operator="greaterThan">
      <formula>0.1</formula>
    </cfRule>
  </conditionalFormatting>
  <conditionalFormatting sqref="T309">
    <cfRule type="cellIs" dxfId="529" priority="1785" operator="between">
      <formula>0.05</formula>
      <formula>0.1</formula>
    </cfRule>
    <cfRule type="cellIs" dxfId="528" priority="1786" operator="greaterThan">
      <formula>0.101</formula>
    </cfRule>
  </conditionalFormatting>
  <conditionalFormatting sqref="U309">
    <cfRule type="cellIs" dxfId="527" priority="1787" operator="between">
      <formula>0.05</formula>
      <formula>0.1</formula>
    </cfRule>
    <cfRule type="cellIs" dxfId="526" priority="1788" operator="greaterThan">
      <formula>0.1</formula>
    </cfRule>
  </conditionalFormatting>
  <conditionalFormatting sqref="T310">
    <cfRule type="cellIs" dxfId="525" priority="1781" operator="between">
      <formula>0.05</formula>
      <formula>0.1</formula>
    </cfRule>
    <cfRule type="cellIs" dxfId="524" priority="1782" operator="greaterThan">
      <formula>0.101</formula>
    </cfRule>
  </conditionalFormatting>
  <conditionalFormatting sqref="U310">
    <cfRule type="cellIs" dxfId="523" priority="1783" operator="between">
      <formula>0.05</formula>
      <formula>0.1</formula>
    </cfRule>
    <cfRule type="cellIs" dxfId="522" priority="1784" operator="greaterThan">
      <formula>0.1</formula>
    </cfRule>
  </conditionalFormatting>
  <conditionalFormatting sqref="T311">
    <cfRule type="cellIs" dxfId="521" priority="1777" operator="between">
      <formula>0.05</formula>
      <formula>0.1</formula>
    </cfRule>
    <cfRule type="cellIs" dxfId="520" priority="1778" operator="greaterThan">
      <formula>0.101</formula>
    </cfRule>
  </conditionalFormatting>
  <conditionalFormatting sqref="U311">
    <cfRule type="cellIs" dxfId="519" priority="1779" operator="between">
      <formula>0.05</formula>
      <formula>0.1</formula>
    </cfRule>
    <cfRule type="cellIs" dxfId="518" priority="1780" operator="greaterThan">
      <formula>0.1</formula>
    </cfRule>
  </conditionalFormatting>
  <conditionalFormatting sqref="T312">
    <cfRule type="cellIs" dxfId="517" priority="1773" operator="between">
      <formula>0.05</formula>
      <formula>0.1</formula>
    </cfRule>
    <cfRule type="cellIs" dxfId="516" priority="1774" operator="greaterThan">
      <formula>0.101</formula>
    </cfRule>
  </conditionalFormatting>
  <conditionalFormatting sqref="U312">
    <cfRule type="cellIs" dxfId="515" priority="1775" operator="between">
      <formula>0.05</formula>
      <formula>0.1</formula>
    </cfRule>
    <cfRule type="cellIs" dxfId="514" priority="1776" operator="greaterThan">
      <formula>0.1</formula>
    </cfRule>
  </conditionalFormatting>
  <conditionalFormatting sqref="T313">
    <cfRule type="cellIs" dxfId="513" priority="1769" operator="between">
      <formula>0.05</formula>
      <formula>0.1</formula>
    </cfRule>
    <cfRule type="cellIs" dxfId="512" priority="1770" operator="greaterThan">
      <formula>0.101</formula>
    </cfRule>
  </conditionalFormatting>
  <conditionalFormatting sqref="U313">
    <cfRule type="cellIs" dxfId="511" priority="1771" operator="between">
      <formula>0.05</formula>
      <formula>0.1</formula>
    </cfRule>
    <cfRule type="cellIs" dxfId="510" priority="1772" operator="greaterThan">
      <formula>0.1</formula>
    </cfRule>
  </conditionalFormatting>
  <conditionalFormatting sqref="T314">
    <cfRule type="cellIs" dxfId="509" priority="1765" operator="between">
      <formula>0.05</formula>
      <formula>0.1</formula>
    </cfRule>
    <cfRule type="cellIs" dxfId="508" priority="1766" operator="greaterThan">
      <formula>0.101</formula>
    </cfRule>
  </conditionalFormatting>
  <conditionalFormatting sqref="U314">
    <cfRule type="cellIs" dxfId="507" priority="1767" operator="between">
      <formula>0.05</formula>
      <formula>0.1</formula>
    </cfRule>
    <cfRule type="cellIs" dxfId="506" priority="1768" operator="greaterThan">
      <formula>0.1</formula>
    </cfRule>
  </conditionalFormatting>
  <conditionalFormatting sqref="T315">
    <cfRule type="cellIs" dxfId="505" priority="1761" operator="between">
      <formula>0.05</formula>
      <formula>0.1</formula>
    </cfRule>
    <cfRule type="cellIs" dxfId="504" priority="1762" operator="greaterThan">
      <formula>0.101</formula>
    </cfRule>
  </conditionalFormatting>
  <conditionalFormatting sqref="U315">
    <cfRule type="cellIs" dxfId="503" priority="1763" operator="between">
      <formula>0.05</formula>
      <formula>0.1</formula>
    </cfRule>
    <cfRule type="cellIs" dxfId="502" priority="1764" operator="greaterThan">
      <formula>0.1</formula>
    </cfRule>
  </conditionalFormatting>
  <conditionalFormatting sqref="T316">
    <cfRule type="cellIs" dxfId="501" priority="1757" operator="between">
      <formula>0.05</formula>
      <formula>0.1</formula>
    </cfRule>
    <cfRule type="cellIs" dxfId="500" priority="1758" operator="greaterThan">
      <formula>0.101</formula>
    </cfRule>
  </conditionalFormatting>
  <conditionalFormatting sqref="U316">
    <cfRule type="cellIs" dxfId="499" priority="1759" operator="between">
      <formula>0.05</formula>
      <formula>0.1</formula>
    </cfRule>
    <cfRule type="cellIs" dxfId="498" priority="1760" operator="greaterThan">
      <formula>0.1</formula>
    </cfRule>
  </conditionalFormatting>
  <conditionalFormatting sqref="T317">
    <cfRule type="cellIs" dxfId="497" priority="1753" operator="between">
      <formula>0.05</formula>
      <formula>0.1</formula>
    </cfRule>
    <cfRule type="cellIs" dxfId="496" priority="1754" operator="greaterThan">
      <formula>0.101</formula>
    </cfRule>
  </conditionalFormatting>
  <conditionalFormatting sqref="U317">
    <cfRule type="cellIs" dxfId="495" priority="1755" operator="between">
      <formula>0.05</formula>
      <formula>0.1</formula>
    </cfRule>
    <cfRule type="cellIs" dxfId="494" priority="1756" operator="greaterThan">
      <formula>0.1</formula>
    </cfRule>
  </conditionalFormatting>
  <conditionalFormatting sqref="T318">
    <cfRule type="cellIs" dxfId="493" priority="1749" operator="between">
      <formula>0.05</formula>
      <formula>0.1</formula>
    </cfRule>
    <cfRule type="cellIs" dxfId="492" priority="1750" operator="greaterThan">
      <formula>0.101</formula>
    </cfRule>
  </conditionalFormatting>
  <conditionalFormatting sqref="U318">
    <cfRule type="cellIs" dxfId="491" priority="1751" operator="between">
      <formula>0.05</formula>
      <formula>0.1</formula>
    </cfRule>
    <cfRule type="cellIs" dxfId="490" priority="1752" operator="greaterThan">
      <formula>0.1</formula>
    </cfRule>
  </conditionalFormatting>
  <conditionalFormatting sqref="T319">
    <cfRule type="cellIs" dxfId="489" priority="1745" operator="between">
      <formula>0.05</formula>
      <formula>0.1</formula>
    </cfRule>
    <cfRule type="cellIs" dxfId="488" priority="1746" operator="greaterThan">
      <formula>0.101</formula>
    </cfRule>
  </conditionalFormatting>
  <conditionalFormatting sqref="U319">
    <cfRule type="cellIs" dxfId="487" priority="1747" operator="between">
      <formula>0.05</formula>
      <formula>0.1</formula>
    </cfRule>
    <cfRule type="cellIs" dxfId="486" priority="1748" operator="greaterThan">
      <formula>0.1</formula>
    </cfRule>
  </conditionalFormatting>
  <conditionalFormatting sqref="T320">
    <cfRule type="cellIs" dxfId="485" priority="1741" operator="between">
      <formula>0.05</formula>
      <formula>0.1</formula>
    </cfRule>
    <cfRule type="cellIs" dxfId="484" priority="1742" operator="greaterThan">
      <formula>0.101</formula>
    </cfRule>
  </conditionalFormatting>
  <conditionalFormatting sqref="U320">
    <cfRule type="cellIs" dxfId="483" priority="1743" operator="between">
      <formula>0.05</formula>
      <formula>0.1</formula>
    </cfRule>
    <cfRule type="cellIs" dxfId="482" priority="1744" operator="greaterThan">
      <formula>0.1</formula>
    </cfRule>
  </conditionalFormatting>
  <conditionalFormatting sqref="T321">
    <cfRule type="cellIs" dxfId="481" priority="1737" operator="between">
      <formula>0.05</formula>
      <formula>0.1</formula>
    </cfRule>
    <cfRule type="cellIs" dxfId="480" priority="1738" operator="greaterThan">
      <formula>0.101</formula>
    </cfRule>
  </conditionalFormatting>
  <conditionalFormatting sqref="U321">
    <cfRule type="cellIs" dxfId="479" priority="1739" operator="between">
      <formula>0.05</formula>
      <formula>0.1</formula>
    </cfRule>
    <cfRule type="cellIs" dxfId="478" priority="1740" operator="greaterThan">
      <formula>0.1</formula>
    </cfRule>
  </conditionalFormatting>
  <conditionalFormatting sqref="T322">
    <cfRule type="cellIs" dxfId="477" priority="1721" operator="between">
      <formula>0.05</formula>
      <formula>0.1</formula>
    </cfRule>
    <cfRule type="cellIs" dxfId="476" priority="1722" operator="greaterThan">
      <formula>0.101</formula>
    </cfRule>
  </conditionalFormatting>
  <conditionalFormatting sqref="U322">
    <cfRule type="cellIs" dxfId="475" priority="1723" operator="between">
      <formula>0.05</formula>
      <formula>0.1</formula>
    </cfRule>
    <cfRule type="cellIs" dxfId="474" priority="1724" operator="greaterThan">
      <formula>0.1</formula>
    </cfRule>
  </conditionalFormatting>
  <conditionalFormatting sqref="T323">
    <cfRule type="cellIs" dxfId="473" priority="1717" operator="between">
      <formula>0.05</formula>
      <formula>0.1</formula>
    </cfRule>
    <cfRule type="cellIs" dxfId="472" priority="1718" operator="greaterThan">
      <formula>0.101</formula>
    </cfRule>
  </conditionalFormatting>
  <conditionalFormatting sqref="U323">
    <cfRule type="cellIs" dxfId="471" priority="1719" operator="between">
      <formula>0.05</formula>
      <formula>0.1</formula>
    </cfRule>
    <cfRule type="cellIs" dxfId="470" priority="1720" operator="greaterThan">
      <formula>0.1</formula>
    </cfRule>
  </conditionalFormatting>
  <conditionalFormatting sqref="T325">
    <cfRule type="cellIs" dxfId="469" priority="1709" operator="between">
      <formula>0.05</formula>
      <formula>0.1</formula>
    </cfRule>
    <cfRule type="cellIs" dxfId="468" priority="1710" operator="greaterThan">
      <formula>0.101</formula>
    </cfRule>
  </conditionalFormatting>
  <conditionalFormatting sqref="U325">
    <cfRule type="cellIs" dxfId="467" priority="1711" operator="between">
      <formula>0.05</formula>
      <formula>0.1</formula>
    </cfRule>
    <cfRule type="cellIs" dxfId="466" priority="1712" operator="greaterThan">
      <formula>0.1</formula>
    </cfRule>
  </conditionalFormatting>
  <conditionalFormatting sqref="T324">
    <cfRule type="cellIs" dxfId="465" priority="1713" operator="between">
      <formula>0.05</formula>
      <formula>0.1</formula>
    </cfRule>
    <cfRule type="cellIs" dxfId="464" priority="1714" operator="greaterThan">
      <formula>0.101</formula>
    </cfRule>
  </conditionalFormatting>
  <conditionalFormatting sqref="U324">
    <cfRule type="cellIs" dxfId="463" priority="1715" operator="between">
      <formula>0.05</formula>
      <formula>0.1</formula>
    </cfRule>
    <cfRule type="cellIs" dxfId="462" priority="1716" operator="greaterThan">
      <formula>0.1</formula>
    </cfRule>
  </conditionalFormatting>
  <conditionalFormatting sqref="T326">
    <cfRule type="cellIs" dxfId="461" priority="1705" operator="between">
      <formula>0.05</formula>
      <formula>0.1</formula>
    </cfRule>
    <cfRule type="cellIs" dxfId="460" priority="1706" operator="greaterThan">
      <formula>0.101</formula>
    </cfRule>
  </conditionalFormatting>
  <conditionalFormatting sqref="U326">
    <cfRule type="cellIs" dxfId="459" priority="1707" operator="between">
      <formula>0.05</formula>
      <formula>0.1</formula>
    </cfRule>
    <cfRule type="cellIs" dxfId="458" priority="1708" operator="greaterThan">
      <formula>0.1</formula>
    </cfRule>
  </conditionalFormatting>
  <conditionalFormatting sqref="T328">
    <cfRule type="cellIs" dxfId="457" priority="1701" operator="between">
      <formula>0.05</formula>
      <formula>0.1</formula>
    </cfRule>
    <cfRule type="cellIs" dxfId="456" priority="1702" operator="greaterThan">
      <formula>0.101</formula>
    </cfRule>
  </conditionalFormatting>
  <conditionalFormatting sqref="U328">
    <cfRule type="cellIs" dxfId="455" priority="1703" operator="between">
      <formula>0.05</formula>
      <formula>0.1</formula>
    </cfRule>
    <cfRule type="cellIs" dxfId="454" priority="1704" operator="greaterThan">
      <formula>0.1</formula>
    </cfRule>
  </conditionalFormatting>
  <conditionalFormatting sqref="T330">
    <cfRule type="cellIs" dxfId="453" priority="1697" operator="between">
      <formula>0.05</formula>
      <formula>0.1</formula>
    </cfRule>
    <cfRule type="cellIs" dxfId="452" priority="1698" operator="greaterThan">
      <formula>0.101</formula>
    </cfRule>
  </conditionalFormatting>
  <conditionalFormatting sqref="U330">
    <cfRule type="cellIs" dxfId="451" priority="1699" operator="between">
      <formula>0.05</formula>
      <formula>0.1</formula>
    </cfRule>
    <cfRule type="cellIs" dxfId="450" priority="1700" operator="greaterThan">
      <formula>0.1</formula>
    </cfRule>
  </conditionalFormatting>
  <conditionalFormatting sqref="T331">
    <cfRule type="cellIs" dxfId="449" priority="1677" operator="between">
      <formula>0.05</formula>
      <formula>0.1</formula>
    </cfRule>
    <cfRule type="cellIs" dxfId="448" priority="1678" operator="greaterThan">
      <formula>0.101</formula>
    </cfRule>
  </conditionalFormatting>
  <conditionalFormatting sqref="U331">
    <cfRule type="cellIs" dxfId="447" priority="1679" operator="between">
      <formula>0.05</formula>
      <formula>0.1</formula>
    </cfRule>
    <cfRule type="cellIs" dxfId="446" priority="1680" operator="greaterThan">
      <formula>0.1</formula>
    </cfRule>
  </conditionalFormatting>
  <conditionalFormatting sqref="T332">
    <cfRule type="cellIs" dxfId="445" priority="1673" operator="between">
      <formula>0.05</formula>
      <formula>0.1</formula>
    </cfRule>
    <cfRule type="cellIs" dxfId="444" priority="1674" operator="greaterThan">
      <formula>0.101</formula>
    </cfRule>
  </conditionalFormatting>
  <conditionalFormatting sqref="U332">
    <cfRule type="cellIs" dxfId="443" priority="1675" operator="between">
      <formula>0.05</formula>
      <formula>0.1</formula>
    </cfRule>
    <cfRule type="cellIs" dxfId="442" priority="1676" operator="greaterThan">
      <formula>0.1</formula>
    </cfRule>
  </conditionalFormatting>
  <conditionalFormatting sqref="T333">
    <cfRule type="cellIs" dxfId="441" priority="1669" operator="between">
      <formula>0.05</formula>
      <formula>0.1</formula>
    </cfRule>
    <cfRule type="cellIs" dxfId="440" priority="1670" operator="greaterThan">
      <formula>0.101</formula>
    </cfRule>
  </conditionalFormatting>
  <conditionalFormatting sqref="U333">
    <cfRule type="cellIs" dxfId="439" priority="1671" operator="between">
      <formula>0.05</formula>
      <formula>0.1</formula>
    </cfRule>
    <cfRule type="cellIs" dxfId="438" priority="1672" operator="greaterThan">
      <formula>0.1</formula>
    </cfRule>
  </conditionalFormatting>
  <conditionalFormatting sqref="T335">
    <cfRule type="cellIs" dxfId="437" priority="1665" operator="between">
      <formula>0.05</formula>
      <formula>0.1</formula>
    </cfRule>
    <cfRule type="cellIs" dxfId="436" priority="1666" operator="greaterThan">
      <formula>0.101</formula>
    </cfRule>
  </conditionalFormatting>
  <conditionalFormatting sqref="U335">
    <cfRule type="cellIs" dxfId="435" priority="1667" operator="between">
      <formula>0.05</formula>
      <formula>0.1</formula>
    </cfRule>
    <cfRule type="cellIs" dxfId="434" priority="1668" operator="greaterThan">
      <formula>0.1</formula>
    </cfRule>
  </conditionalFormatting>
  <conditionalFormatting sqref="T334">
    <cfRule type="cellIs" dxfId="433" priority="1661" operator="between">
      <formula>0.05</formula>
      <formula>0.1</formula>
    </cfRule>
    <cfRule type="cellIs" dxfId="432" priority="1662" operator="greaterThan">
      <formula>0.101</formula>
    </cfRule>
  </conditionalFormatting>
  <conditionalFormatting sqref="U334">
    <cfRule type="cellIs" dxfId="431" priority="1663" operator="between">
      <formula>0.05</formula>
      <formula>0.1</formula>
    </cfRule>
    <cfRule type="cellIs" dxfId="430" priority="1664" operator="greaterThan">
      <formula>0.1</formula>
    </cfRule>
  </conditionalFormatting>
  <conditionalFormatting sqref="T336">
    <cfRule type="cellIs" dxfId="429" priority="1657" operator="between">
      <formula>0.05</formula>
      <formula>0.1</formula>
    </cfRule>
    <cfRule type="cellIs" dxfId="428" priority="1658" operator="greaterThan">
      <formula>0.101</formula>
    </cfRule>
  </conditionalFormatting>
  <conditionalFormatting sqref="U336">
    <cfRule type="cellIs" dxfId="427" priority="1659" operator="between">
      <formula>0.05</formula>
      <formula>0.1</formula>
    </cfRule>
    <cfRule type="cellIs" dxfId="426" priority="1660" operator="greaterThan">
      <formula>0.1</formula>
    </cfRule>
  </conditionalFormatting>
  <conditionalFormatting sqref="T337">
    <cfRule type="cellIs" dxfId="425" priority="1653" operator="between">
      <formula>0.05</formula>
      <formula>0.1</formula>
    </cfRule>
    <cfRule type="cellIs" dxfId="424" priority="1654" operator="greaterThan">
      <formula>0.101</formula>
    </cfRule>
  </conditionalFormatting>
  <conditionalFormatting sqref="U337">
    <cfRule type="cellIs" dxfId="423" priority="1655" operator="between">
      <formula>0.05</formula>
      <formula>0.1</formula>
    </cfRule>
    <cfRule type="cellIs" dxfId="422" priority="1656" operator="greaterThan">
      <formula>0.1</formula>
    </cfRule>
  </conditionalFormatting>
  <conditionalFormatting sqref="T338">
    <cfRule type="cellIs" dxfId="421" priority="1649" operator="between">
      <formula>0.05</formula>
      <formula>0.1</formula>
    </cfRule>
    <cfRule type="cellIs" dxfId="420" priority="1650" operator="greaterThan">
      <formula>0.101</formula>
    </cfRule>
  </conditionalFormatting>
  <conditionalFormatting sqref="U338">
    <cfRule type="cellIs" dxfId="419" priority="1651" operator="between">
      <formula>0.05</formula>
      <formula>0.1</formula>
    </cfRule>
    <cfRule type="cellIs" dxfId="418" priority="1652" operator="greaterThan">
      <formula>0.1</formula>
    </cfRule>
  </conditionalFormatting>
  <conditionalFormatting sqref="T339">
    <cfRule type="cellIs" dxfId="417" priority="1645" operator="between">
      <formula>0.05</formula>
      <formula>0.1</formula>
    </cfRule>
    <cfRule type="cellIs" dxfId="416" priority="1646" operator="greaterThan">
      <formula>0.101</formula>
    </cfRule>
  </conditionalFormatting>
  <conditionalFormatting sqref="U339">
    <cfRule type="cellIs" dxfId="415" priority="1647" operator="between">
      <formula>0.05</formula>
      <formula>0.1</formula>
    </cfRule>
    <cfRule type="cellIs" dxfId="414" priority="1648" operator="greaterThan">
      <formula>0.1</formula>
    </cfRule>
  </conditionalFormatting>
  <conditionalFormatting sqref="T340">
    <cfRule type="cellIs" dxfId="413" priority="1641" operator="between">
      <formula>0.05</formula>
      <formula>0.1</formula>
    </cfRule>
    <cfRule type="cellIs" dxfId="412" priority="1642" operator="greaterThan">
      <formula>0.101</formula>
    </cfRule>
  </conditionalFormatting>
  <conditionalFormatting sqref="U340">
    <cfRule type="cellIs" dxfId="411" priority="1643" operator="between">
      <formula>0.05</formula>
      <formula>0.1</formula>
    </cfRule>
    <cfRule type="cellIs" dxfId="410" priority="1644" operator="greaterThan">
      <formula>0.1</formula>
    </cfRule>
  </conditionalFormatting>
  <conditionalFormatting sqref="U341">
    <cfRule type="cellIs" dxfId="409" priority="971" operator="between">
      <formula>0.05</formula>
      <formula>0.1</formula>
    </cfRule>
    <cfRule type="cellIs" dxfId="408" priority="972" operator="greaterThan">
      <formula>0.1</formula>
    </cfRule>
  </conditionalFormatting>
  <conditionalFormatting sqref="T341">
    <cfRule type="cellIs" dxfId="407" priority="969" operator="between">
      <formula>0.05</formula>
      <formula>0.1</formula>
    </cfRule>
    <cfRule type="cellIs" dxfId="406" priority="970" operator="greaterThan">
      <formula>0.101</formula>
    </cfRule>
  </conditionalFormatting>
  <conditionalFormatting sqref="T345">
    <cfRule type="cellIs" dxfId="405" priority="967" operator="between">
      <formula>0.05</formula>
      <formula>0.1</formula>
    </cfRule>
    <cfRule type="cellIs" dxfId="404" priority="968" operator="greaterThan">
      <formula>0.101</formula>
    </cfRule>
  </conditionalFormatting>
  <conditionalFormatting sqref="T48">
    <cfRule type="cellIs" dxfId="403" priority="935" operator="between">
      <formula>0.05</formula>
      <formula>0.1</formula>
    </cfRule>
    <cfRule type="cellIs" dxfId="402" priority="936" operator="greaterThan">
      <formula>0.101</formula>
    </cfRule>
  </conditionalFormatting>
  <conditionalFormatting sqref="U48">
    <cfRule type="cellIs" dxfId="401" priority="937" operator="between">
      <formula>0.05</formula>
      <formula>0.1</formula>
    </cfRule>
    <cfRule type="cellIs" dxfId="400" priority="938" operator="greaterThan">
      <formula>0.1</formula>
    </cfRule>
  </conditionalFormatting>
  <conditionalFormatting sqref="T49">
    <cfRule type="cellIs" dxfId="399" priority="931" operator="between">
      <formula>0.05</formula>
      <formula>0.1</formula>
    </cfRule>
    <cfRule type="cellIs" dxfId="398" priority="932" operator="greaterThan">
      <formula>0.101</formula>
    </cfRule>
  </conditionalFormatting>
  <conditionalFormatting sqref="U49">
    <cfRule type="cellIs" dxfId="397" priority="933" operator="between">
      <formula>0.05</formula>
      <formula>0.1</formula>
    </cfRule>
    <cfRule type="cellIs" dxfId="396" priority="934" operator="greaterThan">
      <formula>0.1</formula>
    </cfRule>
  </conditionalFormatting>
  <conditionalFormatting sqref="T50">
    <cfRule type="cellIs" dxfId="395" priority="927" operator="between">
      <formula>0.05</formula>
      <formula>0.1</formula>
    </cfRule>
    <cfRule type="cellIs" dxfId="394" priority="928" operator="greaterThan">
      <formula>0.101</formula>
    </cfRule>
  </conditionalFormatting>
  <conditionalFormatting sqref="U50">
    <cfRule type="cellIs" dxfId="393" priority="929" operator="between">
      <formula>0.05</formula>
      <formula>0.1</formula>
    </cfRule>
    <cfRule type="cellIs" dxfId="392" priority="930" operator="greaterThan">
      <formula>0.1</formula>
    </cfRule>
  </conditionalFormatting>
  <conditionalFormatting sqref="T51">
    <cfRule type="cellIs" dxfId="391" priority="923" operator="between">
      <formula>0.05</formula>
      <formula>0.1</formula>
    </cfRule>
    <cfRule type="cellIs" dxfId="390" priority="924" operator="greaterThan">
      <formula>0.101</formula>
    </cfRule>
  </conditionalFormatting>
  <conditionalFormatting sqref="U51">
    <cfRule type="cellIs" dxfId="389" priority="925" operator="between">
      <formula>0.05</formula>
      <formula>0.1</formula>
    </cfRule>
    <cfRule type="cellIs" dxfId="388" priority="926" operator="greaterThan">
      <formula>0.1</formula>
    </cfRule>
  </conditionalFormatting>
  <conditionalFormatting sqref="T52">
    <cfRule type="cellIs" dxfId="387" priority="919" operator="between">
      <formula>0.05</formula>
      <formula>0.1</formula>
    </cfRule>
    <cfRule type="cellIs" dxfId="386" priority="920" operator="greaterThan">
      <formula>0.101</formula>
    </cfRule>
  </conditionalFormatting>
  <conditionalFormatting sqref="U52">
    <cfRule type="cellIs" dxfId="385" priority="921" operator="between">
      <formula>0.05</formula>
      <formula>0.1</formula>
    </cfRule>
    <cfRule type="cellIs" dxfId="384" priority="922" operator="greaterThan">
      <formula>0.1</formula>
    </cfRule>
  </conditionalFormatting>
  <conditionalFormatting sqref="T53">
    <cfRule type="cellIs" dxfId="383" priority="911" operator="between">
      <formula>0.05</formula>
      <formula>0.1</formula>
    </cfRule>
    <cfRule type="cellIs" dxfId="382" priority="912" operator="greaterThan">
      <formula>0.101</formula>
    </cfRule>
  </conditionalFormatting>
  <conditionalFormatting sqref="U53">
    <cfRule type="cellIs" dxfId="381" priority="913" operator="between">
      <formula>0.05</formula>
      <formula>0.1</formula>
    </cfRule>
    <cfRule type="cellIs" dxfId="380" priority="914" operator="greaterThan">
      <formula>0.1</formula>
    </cfRule>
  </conditionalFormatting>
  <conditionalFormatting sqref="T54">
    <cfRule type="cellIs" dxfId="379" priority="907" operator="between">
      <formula>0.05</formula>
      <formula>0.1</formula>
    </cfRule>
    <cfRule type="cellIs" dxfId="378" priority="908" operator="greaterThan">
      <formula>0.101</formula>
    </cfRule>
  </conditionalFormatting>
  <conditionalFormatting sqref="U54">
    <cfRule type="cellIs" dxfId="377" priority="909" operator="between">
      <formula>0.05</formula>
      <formula>0.1</formula>
    </cfRule>
    <cfRule type="cellIs" dxfId="376" priority="910" operator="greaterThan">
      <formula>0.1</formula>
    </cfRule>
  </conditionalFormatting>
  <conditionalFormatting sqref="T55">
    <cfRule type="cellIs" dxfId="375" priority="899" operator="between">
      <formula>0.05</formula>
      <formula>0.1</formula>
    </cfRule>
    <cfRule type="cellIs" dxfId="374" priority="900" operator="greaterThan">
      <formula>0.101</formula>
    </cfRule>
  </conditionalFormatting>
  <conditionalFormatting sqref="U55">
    <cfRule type="cellIs" dxfId="373" priority="901" operator="between">
      <formula>0.05</formula>
      <formula>0.1</formula>
    </cfRule>
    <cfRule type="cellIs" dxfId="372" priority="902" operator="greaterThan">
      <formula>0.1</formula>
    </cfRule>
  </conditionalFormatting>
  <conditionalFormatting sqref="T56">
    <cfRule type="cellIs" dxfId="371" priority="883" operator="between">
      <formula>0.05</formula>
      <formula>0.1</formula>
    </cfRule>
    <cfRule type="cellIs" dxfId="370" priority="884" operator="greaterThan">
      <formula>0.101</formula>
    </cfRule>
  </conditionalFormatting>
  <conditionalFormatting sqref="U56">
    <cfRule type="cellIs" dxfId="369" priority="885" operator="between">
      <formula>0.05</formula>
      <formula>0.1</formula>
    </cfRule>
    <cfRule type="cellIs" dxfId="368" priority="886" operator="greaterThan">
      <formula>0.1</formula>
    </cfRule>
  </conditionalFormatting>
  <conditionalFormatting sqref="T57">
    <cfRule type="cellIs" dxfId="367" priority="867" operator="between">
      <formula>0.05</formula>
      <formula>0.1</formula>
    </cfRule>
    <cfRule type="cellIs" dxfId="366" priority="868" operator="greaterThan">
      <formula>0.101</formula>
    </cfRule>
  </conditionalFormatting>
  <conditionalFormatting sqref="U57">
    <cfRule type="cellIs" dxfId="365" priority="869" operator="between">
      <formula>0.05</formula>
      <formula>0.1</formula>
    </cfRule>
    <cfRule type="cellIs" dxfId="364" priority="870" operator="greaterThan">
      <formula>0.1</formula>
    </cfRule>
  </conditionalFormatting>
  <conditionalFormatting sqref="T58">
    <cfRule type="cellIs" dxfId="363" priority="863" operator="between">
      <formula>0.05</formula>
      <formula>0.1</formula>
    </cfRule>
    <cfRule type="cellIs" dxfId="362" priority="864" operator="greaterThan">
      <formula>0.101</formula>
    </cfRule>
  </conditionalFormatting>
  <conditionalFormatting sqref="U58">
    <cfRule type="cellIs" dxfId="361" priority="865" operator="between">
      <formula>0.05</formula>
      <formula>0.1</formula>
    </cfRule>
    <cfRule type="cellIs" dxfId="360" priority="866" operator="greaterThan">
      <formula>0.1</formula>
    </cfRule>
  </conditionalFormatting>
  <conditionalFormatting sqref="T59">
    <cfRule type="cellIs" dxfId="359" priority="847" operator="between">
      <formula>0.05</formula>
      <formula>0.1</formula>
    </cfRule>
    <cfRule type="cellIs" dxfId="358" priority="848" operator="greaterThan">
      <formula>0.101</formula>
    </cfRule>
  </conditionalFormatting>
  <conditionalFormatting sqref="U59">
    <cfRule type="cellIs" dxfId="357" priority="849" operator="between">
      <formula>0.05</formula>
      <formula>0.1</formula>
    </cfRule>
    <cfRule type="cellIs" dxfId="356" priority="850" operator="greaterThan">
      <formula>0.1</formula>
    </cfRule>
  </conditionalFormatting>
  <conditionalFormatting sqref="T60">
    <cfRule type="cellIs" dxfId="355" priority="839" operator="between">
      <formula>0.05</formula>
      <formula>0.1</formula>
    </cfRule>
    <cfRule type="cellIs" dxfId="354" priority="840" operator="greaterThan">
      <formula>0.101</formula>
    </cfRule>
  </conditionalFormatting>
  <conditionalFormatting sqref="U60">
    <cfRule type="cellIs" dxfId="353" priority="841" operator="between">
      <formula>0.05</formula>
      <formula>0.1</formula>
    </cfRule>
    <cfRule type="cellIs" dxfId="352" priority="842" operator="greaterThan">
      <formula>0.1</formula>
    </cfRule>
  </conditionalFormatting>
  <conditionalFormatting sqref="T61">
    <cfRule type="cellIs" dxfId="351" priority="835" operator="between">
      <formula>0.05</formula>
      <formula>0.1</formula>
    </cfRule>
    <cfRule type="cellIs" dxfId="350" priority="836" operator="greaterThan">
      <formula>0.101</formula>
    </cfRule>
  </conditionalFormatting>
  <conditionalFormatting sqref="U61">
    <cfRule type="cellIs" dxfId="349" priority="837" operator="between">
      <formula>0.05</formula>
      <formula>0.1</formula>
    </cfRule>
    <cfRule type="cellIs" dxfId="348" priority="838" operator="greaterThan">
      <formula>0.1</formula>
    </cfRule>
  </conditionalFormatting>
  <conditionalFormatting sqref="T62">
    <cfRule type="cellIs" dxfId="347" priority="831" operator="between">
      <formula>0.05</formula>
      <formula>0.1</formula>
    </cfRule>
    <cfRule type="cellIs" dxfId="346" priority="832" operator="greaterThan">
      <formula>0.101</formula>
    </cfRule>
  </conditionalFormatting>
  <conditionalFormatting sqref="U62">
    <cfRule type="cellIs" dxfId="345" priority="833" operator="between">
      <formula>0.05</formula>
      <formula>0.1</formula>
    </cfRule>
    <cfRule type="cellIs" dxfId="344" priority="834" operator="greaterThan">
      <formula>0.1</formula>
    </cfRule>
  </conditionalFormatting>
  <conditionalFormatting sqref="T63">
    <cfRule type="cellIs" dxfId="343" priority="827" operator="between">
      <formula>0.05</formula>
      <formula>0.1</formula>
    </cfRule>
    <cfRule type="cellIs" dxfId="342" priority="828" operator="greaterThan">
      <formula>0.101</formula>
    </cfRule>
  </conditionalFormatting>
  <conditionalFormatting sqref="U63">
    <cfRule type="cellIs" dxfId="341" priority="829" operator="between">
      <formula>0.05</formula>
      <formula>0.1</formula>
    </cfRule>
    <cfRule type="cellIs" dxfId="340" priority="830" operator="greaterThan">
      <formula>0.1</formula>
    </cfRule>
  </conditionalFormatting>
  <conditionalFormatting sqref="T64">
    <cfRule type="cellIs" dxfId="339" priority="819" operator="between">
      <formula>0.05</formula>
      <formula>0.1</formula>
    </cfRule>
    <cfRule type="cellIs" dxfId="338" priority="820" operator="greaterThan">
      <formula>0.101</formula>
    </cfRule>
  </conditionalFormatting>
  <conditionalFormatting sqref="U64">
    <cfRule type="cellIs" dxfId="337" priority="821" operator="between">
      <formula>0.05</formula>
      <formula>0.1</formula>
    </cfRule>
    <cfRule type="cellIs" dxfId="336" priority="822" operator="greaterThan">
      <formula>0.1</formula>
    </cfRule>
  </conditionalFormatting>
  <conditionalFormatting sqref="T65">
    <cfRule type="cellIs" dxfId="335" priority="807" operator="between">
      <formula>0.05</formula>
      <formula>0.1</formula>
    </cfRule>
    <cfRule type="cellIs" dxfId="334" priority="808" operator="greaterThan">
      <formula>0.101</formula>
    </cfRule>
  </conditionalFormatting>
  <conditionalFormatting sqref="U65">
    <cfRule type="cellIs" dxfId="333" priority="809" operator="between">
      <formula>0.05</formula>
      <formula>0.1</formula>
    </cfRule>
    <cfRule type="cellIs" dxfId="332" priority="810" operator="greaterThan">
      <formula>0.1</formula>
    </cfRule>
  </conditionalFormatting>
  <conditionalFormatting sqref="T66">
    <cfRule type="cellIs" dxfId="331" priority="799" operator="between">
      <formula>0.05</formula>
      <formula>0.1</formula>
    </cfRule>
    <cfRule type="cellIs" dxfId="330" priority="800" operator="greaterThan">
      <formula>0.101</formula>
    </cfRule>
  </conditionalFormatting>
  <conditionalFormatting sqref="U66">
    <cfRule type="cellIs" dxfId="329" priority="801" operator="between">
      <formula>0.05</formula>
      <formula>0.1</formula>
    </cfRule>
    <cfRule type="cellIs" dxfId="328" priority="802" operator="greaterThan">
      <formula>0.1</formula>
    </cfRule>
  </conditionalFormatting>
  <conditionalFormatting sqref="T67">
    <cfRule type="cellIs" dxfId="327" priority="795" operator="between">
      <formula>0.05</formula>
      <formula>0.1</formula>
    </cfRule>
    <cfRule type="cellIs" dxfId="326" priority="796" operator="greaterThan">
      <formula>0.101</formula>
    </cfRule>
  </conditionalFormatting>
  <conditionalFormatting sqref="U67">
    <cfRule type="cellIs" dxfId="325" priority="797" operator="between">
      <formula>0.05</formula>
      <formula>0.1</formula>
    </cfRule>
    <cfRule type="cellIs" dxfId="324" priority="798" operator="greaterThan">
      <formula>0.1</formula>
    </cfRule>
  </conditionalFormatting>
  <conditionalFormatting sqref="T68">
    <cfRule type="cellIs" dxfId="323" priority="755" operator="between">
      <formula>0.05</formula>
      <formula>0.1</formula>
    </cfRule>
    <cfRule type="cellIs" dxfId="322" priority="756" operator="greaterThan">
      <formula>0.101</formula>
    </cfRule>
  </conditionalFormatting>
  <conditionalFormatting sqref="U68">
    <cfRule type="cellIs" dxfId="321" priority="757" operator="between">
      <formula>0.05</formula>
      <formula>0.1</formula>
    </cfRule>
    <cfRule type="cellIs" dxfId="320" priority="758" operator="greaterThan">
      <formula>0.1</formula>
    </cfRule>
  </conditionalFormatting>
  <conditionalFormatting sqref="T69">
    <cfRule type="cellIs" dxfId="319" priority="751" operator="between">
      <formula>0.05</formula>
      <formula>0.1</formula>
    </cfRule>
    <cfRule type="cellIs" dxfId="318" priority="752" operator="greaterThan">
      <formula>0.101</formula>
    </cfRule>
  </conditionalFormatting>
  <conditionalFormatting sqref="U69">
    <cfRule type="cellIs" dxfId="317" priority="753" operator="between">
      <formula>0.05</formula>
      <formula>0.1</formula>
    </cfRule>
    <cfRule type="cellIs" dxfId="316" priority="754" operator="greaterThan">
      <formula>0.1</formula>
    </cfRule>
  </conditionalFormatting>
  <conditionalFormatting sqref="T70">
    <cfRule type="cellIs" dxfId="315" priority="743" operator="between">
      <formula>0.05</formula>
      <formula>0.1</formula>
    </cfRule>
    <cfRule type="cellIs" dxfId="314" priority="744" operator="greaterThan">
      <formula>0.101</formula>
    </cfRule>
  </conditionalFormatting>
  <conditionalFormatting sqref="U70">
    <cfRule type="cellIs" dxfId="313" priority="745" operator="between">
      <formula>0.05</formula>
      <formula>0.1</formula>
    </cfRule>
    <cfRule type="cellIs" dxfId="312" priority="746" operator="greaterThan">
      <formula>0.1</formula>
    </cfRule>
  </conditionalFormatting>
  <conditionalFormatting sqref="T71">
    <cfRule type="cellIs" dxfId="311" priority="739" operator="between">
      <formula>0.05</formula>
      <formula>0.1</formula>
    </cfRule>
    <cfRule type="cellIs" dxfId="310" priority="740" operator="greaterThan">
      <formula>0.101</formula>
    </cfRule>
  </conditionalFormatting>
  <conditionalFormatting sqref="U71">
    <cfRule type="cellIs" dxfId="309" priority="741" operator="between">
      <formula>0.05</formula>
      <formula>0.1</formula>
    </cfRule>
    <cfRule type="cellIs" dxfId="308" priority="742" operator="greaterThan">
      <formula>0.1</formula>
    </cfRule>
  </conditionalFormatting>
  <conditionalFormatting sqref="T72">
    <cfRule type="cellIs" dxfId="307" priority="735" operator="between">
      <formula>0.05</formula>
      <formula>0.1</formula>
    </cfRule>
    <cfRule type="cellIs" dxfId="306" priority="736" operator="greaterThan">
      <formula>0.101</formula>
    </cfRule>
  </conditionalFormatting>
  <conditionalFormatting sqref="U72">
    <cfRule type="cellIs" dxfId="305" priority="737" operator="between">
      <formula>0.05</formula>
      <formula>0.1</formula>
    </cfRule>
    <cfRule type="cellIs" dxfId="304" priority="738" operator="greaterThan">
      <formula>0.1</formula>
    </cfRule>
  </conditionalFormatting>
  <conditionalFormatting sqref="T73">
    <cfRule type="cellIs" dxfId="303" priority="731" operator="between">
      <formula>0.05</formula>
      <formula>0.1</formula>
    </cfRule>
    <cfRule type="cellIs" dxfId="302" priority="732" operator="greaterThan">
      <formula>0.101</formula>
    </cfRule>
  </conditionalFormatting>
  <conditionalFormatting sqref="U73">
    <cfRule type="cellIs" dxfId="301" priority="733" operator="between">
      <formula>0.05</formula>
      <formula>0.1</formula>
    </cfRule>
    <cfRule type="cellIs" dxfId="300" priority="734" operator="greaterThan">
      <formula>0.1</formula>
    </cfRule>
  </conditionalFormatting>
  <conditionalFormatting sqref="T74">
    <cfRule type="cellIs" dxfId="299" priority="723" operator="between">
      <formula>0.05</formula>
      <formula>0.1</formula>
    </cfRule>
    <cfRule type="cellIs" dxfId="298" priority="724" operator="greaterThan">
      <formula>0.101</formula>
    </cfRule>
  </conditionalFormatting>
  <conditionalFormatting sqref="U74">
    <cfRule type="cellIs" dxfId="297" priority="725" operator="between">
      <formula>0.05</formula>
      <formula>0.1</formula>
    </cfRule>
    <cfRule type="cellIs" dxfId="296" priority="726" operator="greaterThan">
      <formula>0.1</formula>
    </cfRule>
  </conditionalFormatting>
  <conditionalFormatting sqref="T75">
    <cfRule type="cellIs" dxfId="295" priority="719" operator="between">
      <formula>0.05</formula>
      <formula>0.1</formula>
    </cfRule>
    <cfRule type="cellIs" dxfId="294" priority="720" operator="greaterThan">
      <formula>0.101</formula>
    </cfRule>
  </conditionalFormatting>
  <conditionalFormatting sqref="U75">
    <cfRule type="cellIs" dxfId="293" priority="721" operator="between">
      <formula>0.05</formula>
      <formula>0.1</formula>
    </cfRule>
    <cfRule type="cellIs" dxfId="292" priority="722" operator="greaterThan">
      <formula>0.1</formula>
    </cfRule>
  </conditionalFormatting>
  <conditionalFormatting sqref="T76">
    <cfRule type="cellIs" dxfId="291" priority="715" operator="between">
      <formula>0.05</formula>
      <formula>0.1</formula>
    </cfRule>
    <cfRule type="cellIs" dxfId="290" priority="716" operator="greaterThan">
      <formula>0.101</formula>
    </cfRule>
  </conditionalFormatting>
  <conditionalFormatting sqref="U76">
    <cfRule type="cellIs" dxfId="289" priority="717" operator="between">
      <formula>0.05</formula>
      <formula>0.1</formula>
    </cfRule>
    <cfRule type="cellIs" dxfId="288" priority="718" operator="greaterThan">
      <formula>0.1</formula>
    </cfRule>
  </conditionalFormatting>
  <conditionalFormatting sqref="T77">
    <cfRule type="cellIs" dxfId="287" priority="691" operator="between">
      <formula>0.05</formula>
      <formula>0.1</formula>
    </cfRule>
    <cfRule type="cellIs" dxfId="286" priority="692" operator="greaterThan">
      <formula>0.101</formula>
    </cfRule>
  </conditionalFormatting>
  <conditionalFormatting sqref="U77">
    <cfRule type="cellIs" dxfId="285" priority="693" operator="between">
      <formula>0.05</formula>
      <formula>0.1</formula>
    </cfRule>
    <cfRule type="cellIs" dxfId="284" priority="694" operator="greaterThan">
      <formula>0.1</formula>
    </cfRule>
  </conditionalFormatting>
  <conditionalFormatting sqref="T78">
    <cfRule type="cellIs" dxfId="283" priority="687" operator="between">
      <formula>0.05</formula>
      <formula>0.1</formula>
    </cfRule>
    <cfRule type="cellIs" dxfId="282" priority="688" operator="greaterThan">
      <formula>0.101</formula>
    </cfRule>
  </conditionalFormatting>
  <conditionalFormatting sqref="U78">
    <cfRule type="cellIs" dxfId="281" priority="689" operator="between">
      <formula>0.05</formula>
      <formula>0.1</formula>
    </cfRule>
    <cfRule type="cellIs" dxfId="280" priority="690" operator="greaterThan">
      <formula>0.1</formula>
    </cfRule>
  </conditionalFormatting>
  <conditionalFormatting sqref="T79">
    <cfRule type="cellIs" dxfId="279" priority="683" operator="between">
      <formula>0.05</formula>
      <formula>0.1</formula>
    </cfRule>
    <cfRule type="cellIs" dxfId="278" priority="684" operator="greaterThan">
      <formula>0.101</formula>
    </cfRule>
  </conditionalFormatting>
  <conditionalFormatting sqref="U79">
    <cfRule type="cellIs" dxfId="277" priority="685" operator="between">
      <formula>0.05</formula>
      <formula>0.1</formula>
    </cfRule>
    <cfRule type="cellIs" dxfId="276" priority="686" operator="greaterThan">
      <formula>0.1</formula>
    </cfRule>
  </conditionalFormatting>
  <conditionalFormatting sqref="T80">
    <cfRule type="cellIs" dxfId="275" priority="663" operator="between">
      <formula>0.05</formula>
      <formula>0.1</formula>
    </cfRule>
    <cfRule type="cellIs" dxfId="274" priority="664" operator="greaterThan">
      <formula>0.101</formula>
    </cfRule>
  </conditionalFormatting>
  <conditionalFormatting sqref="U80">
    <cfRule type="cellIs" dxfId="273" priority="665" operator="between">
      <formula>0.05</formula>
      <formula>0.1</formula>
    </cfRule>
    <cfRule type="cellIs" dxfId="272" priority="666" operator="greaterThan">
      <formula>0.1</formula>
    </cfRule>
  </conditionalFormatting>
  <conditionalFormatting sqref="T81">
    <cfRule type="cellIs" dxfId="271" priority="659" operator="between">
      <formula>0.05</formula>
      <formula>0.1</formula>
    </cfRule>
    <cfRule type="cellIs" dxfId="270" priority="660" operator="greaterThan">
      <formula>0.101</formula>
    </cfRule>
  </conditionalFormatting>
  <conditionalFormatting sqref="U81">
    <cfRule type="cellIs" dxfId="269" priority="661" operator="between">
      <formula>0.05</formula>
      <formula>0.1</formula>
    </cfRule>
    <cfRule type="cellIs" dxfId="268" priority="662" operator="greaterThan">
      <formula>0.1</formula>
    </cfRule>
  </conditionalFormatting>
  <conditionalFormatting sqref="T82">
    <cfRule type="cellIs" dxfId="267" priority="655" operator="between">
      <formula>0.05</formula>
      <formula>0.1</formula>
    </cfRule>
    <cfRule type="cellIs" dxfId="266" priority="656" operator="greaterThan">
      <formula>0.101</formula>
    </cfRule>
  </conditionalFormatting>
  <conditionalFormatting sqref="U82">
    <cfRule type="cellIs" dxfId="265" priority="657" operator="between">
      <formula>0.05</formula>
      <formula>0.1</formula>
    </cfRule>
    <cfRule type="cellIs" dxfId="264" priority="658" operator="greaterThan">
      <formula>0.1</formula>
    </cfRule>
  </conditionalFormatting>
  <conditionalFormatting sqref="T83">
    <cfRule type="cellIs" dxfId="263" priority="651" operator="between">
      <formula>0.05</formula>
      <formula>0.1</formula>
    </cfRule>
    <cfRule type="cellIs" dxfId="262" priority="652" operator="greaterThan">
      <formula>0.101</formula>
    </cfRule>
  </conditionalFormatting>
  <conditionalFormatting sqref="U83">
    <cfRule type="cellIs" dxfId="261" priority="653" operator="between">
      <formula>0.05</formula>
      <formula>0.1</formula>
    </cfRule>
    <cfRule type="cellIs" dxfId="260" priority="654" operator="greaterThan">
      <formula>0.1</formula>
    </cfRule>
  </conditionalFormatting>
  <conditionalFormatting sqref="T84">
    <cfRule type="cellIs" dxfId="259" priority="631" operator="between">
      <formula>0.05</formula>
      <formula>0.1</formula>
    </cfRule>
    <cfRule type="cellIs" dxfId="258" priority="632" operator="greaterThan">
      <formula>0.101</formula>
    </cfRule>
  </conditionalFormatting>
  <conditionalFormatting sqref="U84">
    <cfRule type="cellIs" dxfId="257" priority="633" operator="between">
      <formula>0.05</formula>
      <formula>0.1</formula>
    </cfRule>
    <cfRule type="cellIs" dxfId="256" priority="634" operator="greaterThan">
      <formula>0.1</formula>
    </cfRule>
  </conditionalFormatting>
  <conditionalFormatting sqref="T86">
    <cfRule type="cellIs" dxfId="255" priority="623" operator="between">
      <formula>0.05</formula>
      <formula>0.1</formula>
    </cfRule>
    <cfRule type="cellIs" dxfId="254" priority="624" operator="greaterThan">
      <formula>0.101</formula>
    </cfRule>
  </conditionalFormatting>
  <conditionalFormatting sqref="U86">
    <cfRule type="cellIs" dxfId="253" priority="625" operator="between">
      <formula>0.05</formula>
      <formula>0.1</formula>
    </cfRule>
    <cfRule type="cellIs" dxfId="252" priority="626" operator="greaterThan">
      <formula>0.1</formula>
    </cfRule>
  </conditionalFormatting>
  <conditionalFormatting sqref="T85">
    <cfRule type="cellIs" dxfId="251" priority="619" operator="between">
      <formula>0.05</formula>
      <formula>0.1</formula>
    </cfRule>
    <cfRule type="cellIs" dxfId="250" priority="620" operator="greaterThan">
      <formula>0.101</formula>
    </cfRule>
  </conditionalFormatting>
  <conditionalFormatting sqref="U85">
    <cfRule type="cellIs" dxfId="249" priority="621" operator="between">
      <formula>0.05</formula>
      <formula>0.1</formula>
    </cfRule>
    <cfRule type="cellIs" dxfId="248" priority="622" operator="greaterThan">
      <formula>0.1</formula>
    </cfRule>
  </conditionalFormatting>
  <conditionalFormatting sqref="T87">
    <cfRule type="cellIs" dxfId="247" priority="511" operator="between">
      <formula>0.05</formula>
      <formula>0.1</formula>
    </cfRule>
    <cfRule type="cellIs" dxfId="246" priority="512" operator="greaterThan">
      <formula>0.101</formula>
    </cfRule>
  </conditionalFormatting>
  <conditionalFormatting sqref="U87">
    <cfRule type="cellIs" dxfId="245" priority="513" operator="between">
      <formula>0.05</formula>
      <formula>0.1</formula>
    </cfRule>
    <cfRule type="cellIs" dxfId="244" priority="514" operator="greaterThan">
      <formula>0.1</formula>
    </cfRule>
  </conditionalFormatting>
  <conditionalFormatting sqref="T88">
    <cfRule type="cellIs" dxfId="243" priority="507" operator="between">
      <formula>0.05</formula>
      <formula>0.1</formula>
    </cfRule>
    <cfRule type="cellIs" dxfId="242" priority="508" operator="greaterThan">
      <formula>0.101</formula>
    </cfRule>
  </conditionalFormatting>
  <conditionalFormatting sqref="U88">
    <cfRule type="cellIs" dxfId="241" priority="509" operator="between">
      <formula>0.05</formula>
      <formula>0.1</formula>
    </cfRule>
    <cfRule type="cellIs" dxfId="240" priority="510" operator="greaterThan">
      <formula>0.1</formula>
    </cfRule>
  </conditionalFormatting>
  <conditionalFormatting sqref="U89">
    <cfRule type="cellIs" dxfId="239" priority="505" operator="between">
      <formula>0.05</formula>
      <formula>0.1</formula>
    </cfRule>
    <cfRule type="cellIs" dxfId="238" priority="506" operator="greaterThan">
      <formula>0.1</formula>
    </cfRule>
  </conditionalFormatting>
  <conditionalFormatting sqref="T89">
    <cfRule type="cellIs" dxfId="237" priority="503" operator="between">
      <formula>0.05</formula>
      <formula>0.1</formula>
    </cfRule>
    <cfRule type="cellIs" dxfId="236" priority="504" operator="greaterThan">
      <formula>0.101</formula>
    </cfRule>
  </conditionalFormatting>
  <conditionalFormatting sqref="U90">
    <cfRule type="cellIs" dxfId="235" priority="501" operator="between">
      <formula>0.05</formula>
      <formula>0.1</formula>
    </cfRule>
    <cfRule type="cellIs" dxfId="234" priority="502" operator="greaterThan">
      <formula>0.1</formula>
    </cfRule>
  </conditionalFormatting>
  <conditionalFormatting sqref="T90">
    <cfRule type="cellIs" dxfId="233" priority="499" operator="between">
      <formula>0.05</formula>
      <formula>0.1</formula>
    </cfRule>
    <cfRule type="cellIs" dxfId="232" priority="500" operator="greaterThan">
      <formula>0.101</formula>
    </cfRule>
  </conditionalFormatting>
  <conditionalFormatting sqref="U91">
    <cfRule type="cellIs" dxfId="231" priority="497" operator="between">
      <formula>0.05</formula>
      <formula>0.1</formula>
    </cfRule>
    <cfRule type="cellIs" dxfId="230" priority="498" operator="greaterThan">
      <formula>0.1</formula>
    </cfRule>
  </conditionalFormatting>
  <conditionalFormatting sqref="T91">
    <cfRule type="cellIs" dxfId="229" priority="495" operator="between">
      <formula>0.05</formula>
      <formula>0.1</formula>
    </cfRule>
    <cfRule type="cellIs" dxfId="228" priority="496" operator="greaterThan">
      <formula>0.101</formula>
    </cfRule>
  </conditionalFormatting>
  <conditionalFormatting sqref="U92">
    <cfRule type="cellIs" dxfId="227" priority="493" operator="between">
      <formula>0.05</formula>
      <formula>0.1</formula>
    </cfRule>
    <cfRule type="cellIs" dxfId="226" priority="494" operator="greaterThan">
      <formula>0.1</formula>
    </cfRule>
  </conditionalFormatting>
  <conditionalFormatting sqref="T92">
    <cfRule type="cellIs" dxfId="225" priority="491" operator="between">
      <formula>0.05</formula>
      <formula>0.1</formula>
    </cfRule>
    <cfRule type="cellIs" dxfId="224" priority="492" operator="greaterThan">
      <formula>0.101</formula>
    </cfRule>
  </conditionalFormatting>
  <conditionalFormatting sqref="U93">
    <cfRule type="cellIs" dxfId="223" priority="489" operator="between">
      <formula>0.05</formula>
      <formula>0.1</formula>
    </cfRule>
    <cfRule type="cellIs" dxfId="222" priority="490" operator="greaterThan">
      <formula>0.1</formula>
    </cfRule>
  </conditionalFormatting>
  <conditionalFormatting sqref="T93">
    <cfRule type="cellIs" dxfId="221" priority="487" operator="between">
      <formula>0.05</formula>
      <formula>0.1</formula>
    </cfRule>
    <cfRule type="cellIs" dxfId="220" priority="488" operator="greaterThan">
      <formula>0.101</formula>
    </cfRule>
  </conditionalFormatting>
  <conditionalFormatting sqref="T94">
    <cfRule type="cellIs" dxfId="219" priority="483" operator="between">
      <formula>0.05</formula>
      <formula>0.1</formula>
    </cfRule>
    <cfRule type="cellIs" dxfId="218" priority="484" operator="greaterThan">
      <formula>0.101</formula>
    </cfRule>
  </conditionalFormatting>
  <conditionalFormatting sqref="U94">
    <cfRule type="cellIs" dxfId="217" priority="485" operator="between">
      <formula>0.05</formula>
      <formula>0.1</formula>
    </cfRule>
    <cfRule type="cellIs" dxfId="216" priority="486" operator="greaterThan">
      <formula>0.1</formula>
    </cfRule>
  </conditionalFormatting>
  <conditionalFormatting sqref="T95">
    <cfRule type="cellIs" dxfId="215" priority="479" operator="between">
      <formula>0.05</formula>
      <formula>0.1</formula>
    </cfRule>
    <cfRule type="cellIs" dxfId="214" priority="480" operator="greaterThan">
      <formula>0.101</formula>
    </cfRule>
  </conditionalFormatting>
  <conditionalFormatting sqref="U95">
    <cfRule type="cellIs" dxfId="213" priority="481" operator="between">
      <formula>0.05</formula>
      <formula>0.1</formula>
    </cfRule>
    <cfRule type="cellIs" dxfId="212" priority="482" operator="greaterThan">
      <formula>0.1</formula>
    </cfRule>
  </conditionalFormatting>
  <conditionalFormatting sqref="T96">
    <cfRule type="cellIs" dxfId="211" priority="475" operator="between">
      <formula>0.05</formula>
      <formula>0.1</formula>
    </cfRule>
    <cfRule type="cellIs" dxfId="210" priority="476" operator="greaterThan">
      <formula>0.101</formula>
    </cfRule>
  </conditionalFormatting>
  <conditionalFormatting sqref="U96">
    <cfRule type="cellIs" dxfId="209" priority="477" operator="between">
      <formula>0.05</formula>
      <formula>0.1</formula>
    </cfRule>
    <cfRule type="cellIs" dxfId="208" priority="478" operator="greaterThan">
      <formula>0.1</formula>
    </cfRule>
  </conditionalFormatting>
  <conditionalFormatting sqref="T97">
    <cfRule type="cellIs" dxfId="207" priority="471" operator="between">
      <formula>0.05</formula>
      <formula>0.1</formula>
    </cfRule>
    <cfRule type="cellIs" dxfId="206" priority="472" operator="greaterThan">
      <formula>0.101</formula>
    </cfRule>
  </conditionalFormatting>
  <conditionalFormatting sqref="U97">
    <cfRule type="cellIs" dxfId="205" priority="473" operator="between">
      <formula>0.05</formula>
      <formula>0.1</formula>
    </cfRule>
    <cfRule type="cellIs" dxfId="204" priority="474" operator="greaterThan">
      <formula>0.1</formula>
    </cfRule>
  </conditionalFormatting>
  <conditionalFormatting sqref="T98">
    <cfRule type="cellIs" dxfId="203" priority="463" operator="between">
      <formula>0.05</formula>
      <formula>0.1</formula>
    </cfRule>
    <cfRule type="cellIs" dxfId="202" priority="464" operator="greaterThan">
      <formula>0.101</formula>
    </cfRule>
  </conditionalFormatting>
  <conditionalFormatting sqref="U98">
    <cfRule type="cellIs" dxfId="201" priority="465" operator="between">
      <formula>0.05</formula>
      <formula>0.1</formula>
    </cfRule>
    <cfRule type="cellIs" dxfId="200" priority="466" operator="greaterThan">
      <formula>0.1</formula>
    </cfRule>
  </conditionalFormatting>
  <conditionalFormatting sqref="T99">
    <cfRule type="cellIs" dxfId="199" priority="459" operator="between">
      <formula>0.05</formula>
      <formula>0.1</formula>
    </cfRule>
    <cfRule type="cellIs" dxfId="198" priority="460" operator="greaterThan">
      <formula>0.101</formula>
    </cfRule>
  </conditionalFormatting>
  <conditionalFormatting sqref="U99">
    <cfRule type="cellIs" dxfId="197" priority="461" operator="between">
      <formula>0.05</formula>
      <formula>0.1</formula>
    </cfRule>
    <cfRule type="cellIs" dxfId="196" priority="462" operator="greaterThan">
      <formula>0.1</formula>
    </cfRule>
  </conditionalFormatting>
  <conditionalFormatting sqref="T100">
    <cfRule type="cellIs" dxfId="195" priority="455" operator="between">
      <formula>0.05</formula>
      <formula>0.1</formula>
    </cfRule>
    <cfRule type="cellIs" dxfId="194" priority="456" operator="greaterThan">
      <formula>0.101</formula>
    </cfRule>
  </conditionalFormatting>
  <conditionalFormatting sqref="U100">
    <cfRule type="cellIs" dxfId="193" priority="457" operator="between">
      <formula>0.05</formula>
      <formula>0.1</formula>
    </cfRule>
    <cfRule type="cellIs" dxfId="192" priority="458" operator="greaterThan">
      <formula>0.1</formula>
    </cfRule>
  </conditionalFormatting>
  <conditionalFormatting sqref="T101">
    <cfRule type="cellIs" dxfId="191" priority="451" operator="between">
      <formula>0.05</formula>
      <formula>0.1</formula>
    </cfRule>
    <cfRule type="cellIs" dxfId="190" priority="452" operator="greaterThan">
      <formula>0.101</formula>
    </cfRule>
  </conditionalFormatting>
  <conditionalFormatting sqref="U101">
    <cfRule type="cellIs" dxfId="189" priority="453" operator="between">
      <formula>0.05</formula>
      <formula>0.1</formula>
    </cfRule>
    <cfRule type="cellIs" dxfId="188" priority="454" operator="greaterThan">
      <formula>0.1</formula>
    </cfRule>
  </conditionalFormatting>
  <conditionalFormatting sqref="T102">
    <cfRule type="cellIs" dxfId="187" priority="447" operator="between">
      <formula>0.05</formula>
      <formula>0.1</formula>
    </cfRule>
    <cfRule type="cellIs" dxfId="186" priority="448" operator="greaterThan">
      <formula>0.101</formula>
    </cfRule>
  </conditionalFormatting>
  <conditionalFormatting sqref="U102">
    <cfRule type="cellIs" dxfId="185" priority="449" operator="between">
      <formula>0.05</formula>
      <formula>0.1</formula>
    </cfRule>
    <cfRule type="cellIs" dxfId="184" priority="450" operator="greaterThan">
      <formula>0.1</formula>
    </cfRule>
  </conditionalFormatting>
  <conditionalFormatting sqref="T103">
    <cfRule type="cellIs" dxfId="183" priority="443" operator="between">
      <formula>0.05</formula>
      <formula>0.1</formula>
    </cfRule>
    <cfRule type="cellIs" dxfId="182" priority="444" operator="greaterThan">
      <formula>0.101</formula>
    </cfRule>
  </conditionalFormatting>
  <conditionalFormatting sqref="U103">
    <cfRule type="cellIs" dxfId="181" priority="445" operator="between">
      <formula>0.05</formula>
      <formula>0.1</formula>
    </cfRule>
    <cfRule type="cellIs" dxfId="180" priority="446" operator="greaterThan">
      <formula>0.1</formula>
    </cfRule>
  </conditionalFormatting>
  <conditionalFormatting sqref="T104">
    <cfRule type="cellIs" dxfId="179" priority="439" operator="between">
      <formula>0.05</formula>
      <formula>0.1</formula>
    </cfRule>
    <cfRule type="cellIs" dxfId="178" priority="440" operator="greaterThan">
      <formula>0.101</formula>
    </cfRule>
  </conditionalFormatting>
  <conditionalFormatting sqref="U104">
    <cfRule type="cellIs" dxfId="177" priority="441" operator="between">
      <formula>0.05</formula>
      <formula>0.1</formula>
    </cfRule>
    <cfRule type="cellIs" dxfId="176" priority="442" operator="greaterThan">
      <formula>0.1</formula>
    </cfRule>
  </conditionalFormatting>
  <conditionalFormatting sqref="T105">
    <cfRule type="cellIs" dxfId="175" priority="435" operator="between">
      <formula>0.05</formula>
      <formula>0.1</formula>
    </cfRule>
    <cfRule type="cellIs" dxfId="174" priority="436" operator="greaterThan">
      <formula>0.101</formula>
    </cfRule>
  </conditionalFormatting>
  <conditionalFormatting sqref="U105">
    <cfRule type="cellIs" dxfId="173" priority="437" operator="between">
      <formula>0.05</formula>
      <formula>0.1</formula>
    </cfRule>
    <cfRule type="cellIs" dxfId="172" priority="438" operator="greaterThan">
      <formula>0.1</formula>
    </cfRule>
  </conditionalFormatting>
  <conditionalFormatting sqref="T106">
    <cfRule type="cellIs" dxfId="171" priority="431" operator="between">
      <formula>0.05</formula>
      <formula>0.1</formula>
    </cfRule>
    <cfRule type="cellIs" dxfId="170" priority="432" operator="greaterThan">
      <formula>0.101</formula>
    </cfRule>
  </conditionalFormatting>
  <conditionalFormatting sqref="U106">
    <cfRule type="cellIs" dxfId="169" priority="433" operator="between">
      <formula>0.05</formula>
      <formula>0.1</formula>
    </cfRule>
    <cfRule type="cellIs" dxfId="168" priority="434" operator="greaterThan">
      <formula>0.1</formula>
    </cfRule>
  </conditionalFormatting>
  <conditionalFormatting sqref="T107">
    <cfRule type="cellIs" dxfId="167" priority="427" operator="between">
      <formula>0.05</formula>
      <formula>0.1</formula>
    </cfRule>
    <cfRule type="cellIs" dxfId="166" priority="428" operator="greaterThan">
      <formula>0.101</formula>
    </cfRule>
  </conditionalFormatting>
  <conditionalFormatting sqref="U107">
    <cfRule type="cellIs" dxfId="165" priority="429" operator="between">
      <formula>0.05</formula>
      <formula>0.1</formula>
    </cfRule>
    <cfRule type="cellIs" dxfId="164" priority="430" operator="greaterThan">
      <formula>0.1</formula>
    </cfRule>
  </conditionalFormatting>
  <conditionalFormatting sqref="T108">
    <cfRule type="cellIs" dxfId="163" priority="423" operator="between">
      <formula>0.05</formula>
      <formula>0.1</formula>
    </cfRule>
    <cfRule type="cellIs" dxfId="162" priority="424" operator="greaterThan">
      <formula>0.101</formula>
    </cfRule>
  </conditionalFormatting>
  <conditionalFormatting sqref="U108">
    <cfRule type="cellIs" dxfId="161" priority="425" operator="between">
      <formula>0.05</formula>
      <formula>0.1</formula>
    </cfRule>
    <cfRule type="cellIs" dxfId="160" priority="426" operator="greaterThan">
      <formula>0.1</formula>
    </cfRule>
  </conditionalFormatting>
  <conditionalFormatting sqref="T109">
    <cfRule type="cellIs" dxfId="159" priority="419" operator="between">
      <formula>0.05</formula>
      <formula>0.1</formula>
    </cfRule>
    <cfRule type="cellIs" dxfId="158" priority="420" operator="greaterThan">
      <formula>0.101</formula>
    </cfRule>
  </conditionalFormatting>
  <conditionalFormatting sqref="U109">
    <cfRule type="cellIs" dxfId="157" priority="421" operator="between">
      <formula>0.05</formula>
      <formula>0.1</formula>
    </cfRule>
    <cfRule type="cellIs" dxfId="156" priority="422" operator="greaterThan">
      <formula>0.1</formula>
    </cfRule>
  </conditionalFormatting>
  <conditionalFormatting sqref="T110">
    <cfRule type="cellIs" dxfId="155" priority="395" operator="between">
      <formula>0.05</formula>
      <formula>0.1</formula>
    </cfRule>
    <cfRule type="cellIs" dxfId="154" priority="396" operator="greaterThan">
      <formula>0.101</formula>
    </cfRule>
  </conditionalFormatting>
  <conditionalFormatting sqref="U110">
    <cfRule type="cellIs" dxfId="153" priority="397" operator="between">
      <formula>0.05</formula>
      <formula>0.1</formula>
    </cfRule>
    <cfRule type="cellIs" dxfId="152" priority="398" operator="greaterThan">
      <formula>0.1</formula>
    </cfRule>
  </conditionalFormatting>
  <conditionalFormatting sqref="T111">
    <cfRule type="cellIs" dxfId="151" priority="359" operator="between">
      <formula>0.05</formula>
      <formula>0.1</formula>
    </cfRule>
    <cfRule type="cellIs" dxfId="150" priority="360" operator="greaterThan">
      <formula>0.101</formula>
    </cfRule>
  </conditionalFormatting>
  <conditionalFormatting sqref="U111">
    <cfRule type="cellIs" dxfId="149" priority="361" operator="between">
      <formula>0.05</formula>
      <formula>0.1</formula>
    </cfRule>
    <cfRule type="cellIs" dxfId="148" priority="362" operator="greaterThan">
      <formula>0.1</formula>
    </cfRule>
  </conditionalFormatting>
  <conditionalFormatting sqref="T112">
    <cfRule type="cellIs" dxfId="147" priority="353" operator="between">
      <formula>0.05</formula>
      <formula>0.1</formula>
    </cfRule>
    <cfRule type="cellIs" dxfId="146" priority="354" operator="greaterThan">
      <formula>0.101</formula>
    </cfRule>
  </conditionalFormatting>
  <conditionalFormatting sqref="T113">
    <cfRule type="cellIs" dxfId="145" priority="349" operator="between">
      <formula>0.05</formula>
      <formula>0.1</formula>
    </cfRule>
    <cfRule type="cellIs" dxfId="144" priority="350" operator="greaterThan">
      <formula>0.101</formula>
    </cfRule>
  </conditionalFormatting>
  <conditionalFormatting sqref="U112">
    <cfRule type="cellIs" dxfId="143" priority="355" operator="between">
      <formula>0.05</formula>
      <formula>0.1</formula>
    </cfRule>
    <cfRule type="cellIs" dxfId="142" priority="356" operator="greaterThan">
      <formula>0.1</formula>
    </cfRule>
  </conditionalFormatting>
  <conditionalFormatting sqref="T114">
    <cfRule type="cellIs" dxfId="141" priority="345" operator="between">
      <formula>0.05</formula>
      <formula>0.1</formula>
    </cfRule>
    <cfRule type="cellIs" dxfId="140" priority="346" operator="greaterThan">
      <formula>0.101</formula>
    </cfRule>
  </conditionalFormatting>
  <conditionalFormatting sqref="U113">
    <cfRule type="cellIs" dxfId="139" priority="351" operator="between">
      <formula>0.05</formula>
      <formula>0.1</formula>
    </cfRule>
    <cfRule type="cellIs" dxfId="138" priority="352" operator="greaterThan">
      <formula>0.1</formula>
    </cfRule>
  </conditionalFormatting>
  <conditionalFormatting sqref="U114">
    <cfRule type="cellIs" dxfId="137" priority="347" operator="between">
      <formula>0.05</formula>
      <formula>0.1</formula>
    </cfRule>
    <cfRule type="cellIs" dxfId="136" priority="348" operator="greaterThan">
      <formula>0.1</formula>
    </cfRule>
  </conditionalFormatting>
  <conditionalFormatting sqref="T115">
    <cfRule type="cellIs" dxfId="135" priority="329" operator="between">
      <formula>0.05</formula>
      <formula>0.1</formula>
    </cfRule>
    <cfRule type="cellIs" dxfId="134" priority="330" operator="greaterThan">
      <formula>0.101</formula>
    </cfRule>
  </conditionalFormatting>
  <conditionalFormatting sqref="U115">
    <cfRule type="cellIs" dxfId="133" priority="331" operator="between">
      <formula>0.05</formula>
      <formula>0.1</formula>
    </cfRule>
    <cfRule type="cellIs" dxfId="132" priority="332" operator="greaterThan">
      <formula>0.1</formula>
    </cfRule>
  </conditionalFormatting>
  <conditionalFormatting sqref="T116">
    <cfRule type="cellIs" dxfId="131" priority="325" operator="between">
      <formula>0.05</formula>
      <formula>0.1</formula>
    </cfRule>
    <cfRule type="cellIs" dxfId="130" priority="326" operator="greaterThan">
      <formula>0.101</formula>
    </cfRule>
  </conditionalFormatting>
  <conditionalFormatting sqref="U116">
    <cfRule type="cellIs" dxfId="129" priority="327" operator="between">
      <formula>0.05</formula>
      <formula>0.1</formula>
    </cfRule>
    <cfRule type="cellIs" dxfId="128" priority="328" operator="greaterThan">
      <formula>0.1</formula>
    </cfRule>
  </conditionalFormatting>
  <conditionalFormatting sqref="T117">
    <cfRule type="cellIs" dxfId="127" priority="321" operator="between">
      <formula>0.05</formula>
      <formula>0.1</formula>
    </cfRule>
    <cfRule type="cellIs" dxfId="126" priority="322" operator="greaterThan">
      <formula>0.101</formula>
    </cfRule>
  </conditionalFormatting>
  <conditionalFormatting sqref="U117">
    <cfRule type="cellIs" dxfId="125" priority="323" operator="between">
      <formula>0.05</formula>
      <formula>0.1</formula>
    </cfRule>
    <cfRule type="cellIs" dxfId="124" priority="324" operator="greaterThan">
      <formula>0.1</formula>
    </cfRule>
  </conditionalFormatting>
  <conditionalFormatting sqref="T118">
    <cfRule type="cellIs" dxfId="123" priority="317" operator="between">
      <formula>0.05</formula>
      <formula>0.1</formula>
    </cfRule>
    <cfRule type="cellIs" dxfId="122" priority="318" operator="greaterThan">
      <formula>0.101</formula>
    </cfRule>
  </conditionalFormatting>
  <conditionalFormatting sqref="U118">
    <cfRule type="cellIs" dxfId="121" priority="319" operator="between">
      <formula>0.05</formula>
      <formula>0.1</formula>
    </cfRule>
    <cfRule type="cellIs" dxfId="120" priority="320" operator="greaterThan">
      <formula>0.1</formula>
    </cfRule>
  </conditionalFormatting>
  <conditionalFormatting sqref="T119">
    <cfRule type="cellIs" dxfId="119" priority="301" operator="between">
      <formula>0.05</formula>
      <formula>0.1</formula>
    </cfRule>
    <cfRule type="cellIs" dxfId="118" priority="302" operator="greaterThan">
      <formula>0.101</formula>
    </cfRule>
  </conditionalFormatting>
  <conditionalFormatting sqref="U119">
    <cfRule type="cellIs" dxfId="117" priority="303" operator="between">
      <formula>0.05</formula>
      <formula>0.1</formula>
    </cfRule>
    <cfRule type="cellIs" dxfId="116" priority="304" operator="greaterThan">
      <formula>0.1</formula>
    </cfRule>
  </conditionalFormatting>
  <conditionalFormatting sqref="U120">
    <cfRule type="cellIs" dxfId="115" priority="299" operator="between">
      <formula>0.05</formula>
      <formula>0.1</formula>
    </cfRule>
    <cfRule type="cellIs" dxfId="114" priority="300" operator="greaterThan">
      <formula>0.1</formula>
    </cfRule>
  </conditionalFormatting>
  <conditionalFormatting sqref="T120">
    <cfRule type="cellIs" dxfId="113" priority="297" operator="between">
      <formula>0.05</formula>
      <formula>0.1</formula>
    </cfRule>
    <cfRule type="cellIs" dxfId="112" priority="298" operator="greaterThan">
      <formula>0.101</formula>
    </cfRule>
  </conditionalFormatting>
  <conditionalFormatting sqref="T121">
    <cfRule type="cellIs" dxfId="111" priority="293" operator="between">
      <formula>0.05</formula>
      <formula>0.1</formula>
    </cfRule>
    <cfRule type="cellIs" dxfId="110" priority="294" operator="greaterThan">
      <formula>0.101</formula>
    </cfRule>
  </conditionalFormatting>
  <conditionalFormatting sqref="U121">
    <cfRule type="cellIs" dxfId="109" priority="295" operator="between">
      <formula>0.05</formula>
      <formula>0.1</formula>
    </cfRule>
    <cfRule type="cellIs" dxfId="108" priority="296" operator="greaterThan">
      <formula>0.1</formula>
    </cfRule>
  </conditionalFormatting>
  <conditionalFormatting sqref="T122">
    <cfRule type="cellIs" dxfId="107" priority="289" operator="between">
      <formula>0.05</formula>
      <formula>0.1</formula>
    </cfRule>
    <cfRule type="cellIs" dxfId="106" priority="290" operator="greaterThan">
      <formula>0.101</formula>
    </cfRule>
  </conditionalFormatting>
  <conditionalFormatting sqref="U122">
    <cfRule type="cellIs" dxfId="105" priority="291" operator="between">
      <formula>0.05</formula>
      <formula>0.1</formula>
    </cfRule>
    <cfRule type="cellIs" dxfId="104" priority="292" operator="greaterThan">
      <formula>0.1</formula>
    </cfRule>
  </conditionalFormatting>
  <conditionalFormatting sqref="T123">
    <cfRule type="cellIs" dxfId="103" priority="285" operator="between">
      <formula>0.05</formula>
      <formula>0.1</formula>
    </cfRule>
    <cfRule type="cellIs" dxfId="102" priority="286" operator="greaterThan">
      <formula>0.101</formula>
    </cfRule>
  </conditionalFormatting>
  <conditionalFormatting sqref="U123">
    <cfRule type="cellIs" dxfId="101" priority="287" operator="between">
      <formula>0.05</formula>
      <formula>0.1</formula>
    </cfRule>
    <cfRule type="cellIs" dxfId="100" priority="288" operator="greaterThan">
      <formula>0.1</formula>
    </cfRule>
  </conditionalFormatting>
  <conditionalFormatting sqref="T124">
    <cfRule type="cellIs" dxfId="99" priority="281" operator="between">
      <formula>0.05</formula>
      <formula>0.1</formula>
    </cfRule>
    <cfRule type="cellIs" dxfId="98" priority="282" operator="greaterThan">
      <formula>0.101</formula>
    </cfRule>
  </conditionalFormatting>
  <conditionalFormatting sqref="U124">
    <cfRule type="cellIs" dxfId="97" priority="283" operator="between">
      <formula>0.05</formula>
      <formula>0.1</formula>
    </cfRule>
    <cfRule type="cellIs" dxfId="96" priority="284" operator="greaterThan">
      <formula>0.1</formula>
    </cfRule>
  </conditionalFormatting>
  <conditionalFormatting sqref="T125">
    <cfRule type="cellIs" dxfId="95" priority="277" operator="between">
      <formula>0.05</formula>
      <formula>0.1</formula>
    </cfRule>
    <cfRule type="cellIs" dxfId="94" priority="278" operator="greaterThan">
      <formula>0.101</formula>
    </cfRule>
  </conditionalFormatting>
  <conditionalFormatting sqref="U125">
    <cfRule type="cellIs" dxfId="93" priority="279" operator="between">
      <formula>0.05</formula>
      <formula>0.1</formula>
    </cfRule>
    <cfRule type="cellIs" dxfId="92" priority="280" operator="greaterThan">
      <formula>0.1</formula>
    </cfRule>
  </conditionalFormatting>
  <conditionalFormatting sqref="T126">
    <cfRule type="cellIs" dxfId="91" priority="273" operator="between">
      <formula>0.05</formula>
      <formula>0.1</formula>
    </cfRule>
    <cfRule type="cellIs" dxfId="90" priority="274" operator="greaterThan">
      <formula>0.101</formula>
    </cfRule>
  </conditionalFormatting>
  <conditionalFormatting sqref="U126">
    <cfRule type="cellIs" dxfId="89" priority="275" operator="between">
      <formula>0.05</formula>
      <formula>0.1</formula>
    </cfRule>
    <cfRule type="cellIs" dxfId="88" priority="276" operator="greaterThan">
      <formula>0.1</formula>
    </cfRule>
  </conditionalFormatting>
  <conditionalFormatting sqref="T127">
    <cfRule type="cellIs" dxfId="87" priority="269" operator="between">
      <formula>0.05</formula>
      <formula>0.1</formula>
    </cfRule>
    <cfRule type="cellIs" dxfId="86" priority="270" operator="greaterThan">
      <formula>0.101</formula>
    </cfRule>
  </conditionalFormatting>
  <conditionalFormatting sqref="U127">
    <cfRule type="cellIs" dxfId="85" priority="271" operator="between">
      <formula>0.05</formula>
      <formula>0.1</formula>
    </cfRule>
    <cfRule type="cellIs" dxfId="84" priority="272" operator="greaterThan">
      <formula>0.1</formula>
    </cfRule>
  </conditionalFormatting>
  <conditionalFormatting sqref="T128">
    <cfRule type="cellIs" dxfId="83" priority="265" operator="between">
      <formula>0.05</formula>
      <formula>0.1</formula>
    </cfRule>
    <cfRule type="cellIs" dxfId="82" priority="266" operator="greaterThan">
      <formula>0.101</formula>
    </cfRule>
  </conditionalFormatting>
  <conditionalFormatting sqref="U128">
    <cfRule type="cellIs" dxfId="81" priority="267" operator="between">
      <formula>0.05</formula>
      <formula>0.1</formula>
    </cfRule>
    <cfRule type="cellIs" dxfId="80" priority="268" operator="greaterThan">
      <formula>0.1</formula>
    </cfRule>
  </conditionalFormatting>
  <conditionalFormatting sqref="T129">
    <cfRule type="cellIs" dxfId="79" priority="261" operator="between">
      <formula>0.05</formula>
      <formula>0.1</formula>
    </cfRule>
    <cfRule type="cellIs" dxfId="78" priority="262" operator="greaterThan">
      <formula>0.101</formula>
    </cfRule>
  </conditionalFormatting>
  <conditionalFormatting sqref="U129">
    <cfRule type="cellIs" dxfId="77" priority="263" operator="between">
      <formula>0.05</formula>
      <formula>0.1</formula>
    </cfRule>
    <cfRule type="cellIs" dxfId="76" priority="264" operator="greaterThan">
      <formula>0.1</formula>
    </cfRule>
  </conditionalFormatting>
  <conditionalFormatting sqref="T130">
    <cfRule type="cellIs" dxfId="75" priority="257" operator="between">
      <formula>0.05</formula>
      <formula>0.1</formula>
    </cfRule>
    <cfRule type="cellIs" dxfId="74" priority="258" operator="greaterThan">
      <formula>0.101</formula>
    </cfRule>
  </conditionalFormatting>
  <conditionalFormatting sqref="U130">
    <cfRule type="cellIs" dxfId="73" priority="259" operator="between">
      <formula>0.05</formula>
      <formula>0.1</formula>
    </cfRule>
    <cfRule type="cellIs" dxfId="72" priority="260" operator="greaterThan">
      <formula>0.1</formula>
    </cfRule>
  </conditionalFormatting>
  <conditionalFormatting sqref="T131">
    <cfRule type="cellIs" dxfId="71" priority="253" operator="between">
      <formula>0.05</formula>
      <formula>0.1</formula>
    </cfRule>
    <cfRule type="cellIs" dxfId="70" priority="254" operator="greaterThan">
      <formula>0.101</formula>
    </cfRule>
  </conditionalFormatting>
  <conditionalFormatting sqref="U131">
    <cfRule type="cellIs" dxfId="69" priority="255" operator="between">
      <formula>0.05</formula>
      <formula>0.1</formula>
    </cfRule>
    <cfRule type="cellIs" dxfId="68" priority="256" operator="greaterThan">
      <formula>0.1</formula>
    </cfRule>
  </conditionalFormatting>
  <conditionalFormatting sqref="T132">
    <cfRule type="cellIs" dxfId="67" priority="249" operator="between">
      <formula>0.05</formula>
      <formula>0.1</formula>
    </cfRule>
    <cfRule type="cellIs" dxfId="66" priority="250" operator="greaterThan">
      <formula>0.101</formula>
    </cfRule>
  </conditionalFormatting>
  <conditionalFormatting sqref="U132">
    <cfRule type="cellIs" dxfId="65" priority="251" operator="between">
      <formula>0.05</formula>
      <formula>0.1</formula>
    </cfRule>
    <cfRule type="cellIs" dxfId="64" priority="252" operator="greaterThan">
      <formula>0.1</formula>
    </cfRule>
  </conditionalFormatting>
  <conditionalFormatting sqref="T133">
    <cfRule type="cellIs" dxfId="63" priority="245" operator="between">
      <formula>0.05</formula>
      <formula>0.1</formula>
    </cfRule>
    <cfRule type="cellIs" dxfId="62" priority="246" operator="greaterThan">
      <formula>0.101</formula>
    </cfRule>
  </conditionalFormatting>
  <conditionalFormatting sqref="U133">
    <cfRule type="cellIs" dxfId="61" priority="247" operator="between">
      <formula>0.05</formula>
      <formula>0.1</formula>
    </cfRule>
    <cfRule type="cellIs" dxfId="60" priority="248" operator="greaterThan">
      <formula>0.1</formula>
    </cfRule>
  </conditionalFormatting>
  <conditionalFormatting sqref="T134">
    <cfRule type="cellIs" dxfId="59" priority="241" operator="between">
      <formula>0.05</formula>
      <formula>0.1</formula>
    </cfRule>
    <cfRule type="cellIs" dxfId="58" priority="242" operator="greaterThan">
      <formula>0.101</formula>
    </cfRule>
  </conditionalFormatting>
  <conditionalFormatting sqref="U134">
    <cfRule type="cellIs" dxfId="57" priority="243" operator="between">
      <formula>0.05</formula>
      <formula>0.1</formula>
    </cfRule>
    <cfRule type="cellIs" dxfId="56" priority="244" operator="greaterThan">
      <formula>0.1</formula>
    </cfRule>
  </conditionalFormatting>
  <conditionalFormatting sqref="T135">
    <cfRule type="cellIs" dxfId="55" priority="181" operator="between">
      <formula>0.05</formula>
      <formula>0.1</formula>
    </cfRule>
    <cfRule type="cellIs" dxfId="54" priority="182" operator="greaterThan">
      <formula>0.101</formula>
    </cfRule>
  </conditionalFormatting>
  <conditionalFormatting sqref="U135">
    <cfRule type="cellIs" dxfId="53" priority="183" operator="between">
      <formula>0.05</formula>
      <formula>0.1</formula>
    </cfRule>
    <cfRule type="cellIs" dxfId="52" priority="184" operator="greaterThan">
      <formula>0.1</formula>
    </cfRule>
  </conditionalFormatting>
  <conditionalFormatting sqref="T136">
    <cfRule type="cellIs" dxfId="51" priority="177" operator="between">
      <formula>0.05</formula>
      <formula>0.1</formula>
    </cfRule>
    <cfRule type="cellIs" dxfId="50" priority="178" operator="greaterThan">
      <formula>0.101</formula>
    </cfRule>
  </conditionalFormatting>
  <conditionalFormatting sqref="U136">
    <cfRule type="cellIs" dxfId="49" priority="179" operator="between">
      <formula>0.05</formula>
      <formula>0.1</formula>
    </cfRule>
    <cfRule type="cellIs" dxfId="48" priority="180" operator="greaterThan">
      <formula>0.1</formula>
    </cfRule>
  </conditionalFormatting>
  <conditionalFormatting sqref="T137">
    <cfRule type="cellIs" dxfId="47" priority="173" operator="between">
      <formula>0.05</formula>
      <formula>0.1</formula>
    </cfRule>
    <cfRule type="cellIs" dxfId="46" priority="174" operator="greaterThan">
      <formula>0.101</formula>
    </cfRule>
  </conditionalFormatting>
  <conditionalFormatting sqref="U137">
    <cfRule type="cellIs" dxfId="45" priority="175" operator="between">
      <formula>0.05</formula>
      <formula>0.1</formula>
    </cfRule>
    <cfRule type="cellIs" dxfId="44" priority="176" operator="greaterThan">
      <formula>0.1</formula>
    </cfRule>
  </conditionalFormatting>
  <conditionalFormatting sqref="T138">
    <cfRule type="cellIs" dxfId="43" priority="165" operator="between">
      <formula>0.05</formula>
      <formula>0.1</formula>
    </cfRule>
    <cfRule type="cellIs" dxfId="42" priority="166" operator="greaterThan">
      <formula>0.101</formula>
    </cfRule>
  </conditionalFormatting>
  <conditionalFormatting sqref="U138">
    <cfRule type="cellIs" dxfId="41" priority="167" operator="between">
      <formula>0.05</formula>
      <formula>0.1</formula>
    </cfRule>
    <cfRule type="cellIs" dxfId="40" priority="168" operator="greaterThan">
      <formula>0.1</formula>
    </cfRule>
  </conditionalFormatting>
  <conditionalFormatting sqref="T38">
    <cfRule type="cellIs" dxfId="39" priority="37" operator="between">
      <formula>0.05</formula>
      <formula>0.1</formula>
    </cfRule>
    <cfRule type="cellIs" dxfId="38" priority="38" operator="greaterThan">
      <formula>0.101</formula>
    </cfRule>
  </conditionalFormatting>
  <conditionalFormatting sqref="U38">
    <cfRule type="cellIs" dxfId="37" priority="39" operator="between">
      <formula>0.05</formula>
      <formula>0.1</formula>
    </cfRule>
    <cfRule type="cellIs" dxfId="36" priority="40" operator="greaterThan">
      <formula>0.1</formula>
    </cfRule>
  </conditionalFormatting>
  <conditionalFormatting sqref="T37">
    <cfRule type="cellIs" dxfId="35" priority="33" operator="between">
      <formula>0.05</formula>
      <formula>0.1</formula>
    </cfRule>
    <cfRule type="cellIs" dxfId="34" priority="34" operator="greaterThan">
      <formula>0.101</formula>
    </cfRule>
  </conditionalFormatting>
  <conditionalFormatting sqref="U37">
    <cfRule type="cellIs" dxfId="33" priority="35" operator="between">
      <formula>0.05</formula>
      <formula>0.1</formula>
    </cfRule>
    <cfRule type="cellIs" dxfId="32" priority="36" operator="greaterThan">
      <formula>0.1</formula>
    </cfRule>
  </conditionalFormatting>
  <conditionalFormatting sqref="T36">
    <cfRule type="cellIs" dxfId="31" priority="29" operator="between">
      <formula>0.05</formula>
      <formula>0.1</formula>
    </cfRule>
    <cfRule type="cellIs" dxfId="30" priority="30" operator="greaterThan">
      <formula>0.101</formula>
    </cfRule>
  </conditionalFormatting>
  <conditionalFormatting sqref="U36">
    <cfRule type="cellIs" dxfId="29" priority="31" operator="between">
      <formula>0.05</formula>
      <formula>0.1</formula>
    </cfRule>
    <cfRule type="cellIs" dxfId="28" priority="32" operator="greaterThan">
      <formula>0.1</formula>
    </cfRule>
  </conditionalFormatting>
  <conditionalFormatting sqref="T29">
    <cfRule type="cellIs" dxfId="27" priority="25" operator="between">
      <formula>0.05</formula>
      <formula>0.1</formula>
    </cfRule>
    <cfRule type="cellIs" dxfId="26" priority="26" operator="greaterThan">
      <formula>0.101</formula>
    </cfRule>
  </conditionalFormatting>
  <conditionalFormatting sqref="U29">
    <cfRule type="cellIs" dxfId="25" priority="27" operator="between">
      <formula>0.05</formula>
      <formula>0.1</formula>
    </cfRule>
    <cfRule type="cellIs" dxfId="24" priority="28" operator="greaterThan">
      <formula>0.1</formula>
    </cfRule>
  </conditionalFormatting>
  <conditionalFormatting sqref="T35">
    <cfRule type="cellIs" dxfId="23" priority="21" operator="between">
      <formula>0.05</formula>
      <formula>0.1</formula>
    </cfRule>
    <cfRule type="cellIs" dxfId="22" priority="22" operator="greaterThan">
      <formula>0.101</formula>
    </cfRule>
  </conditionalFormatting>
  <conditionalFormatting sqref="U35">
    <cfRule type="cellIs" dxfId="21" priority="23" operator="between">
      <formula>0.05</formula>
      <formula>0.1</formula>
    </cfRule>
    <cfRule type="cellIs" dxfId="20" priority="24" operator="greaterThan">
      <formula>0.1</formula>
    </cfRule>
  </conditionalFormatting>
  <conditionalFormatting sqref="T30">
    <cfRule type="cellIs" dxfId="19" priority="17" operator="between">
      <formula>0.05</formula>
      <formula>0.1</formula>
    </cfRule>
    <cfRule type="cellIs" dxfId="18" priority="18" operator="greaterThan">
      <formula>0.101</formula>
    </cfRule>
  </conditionalFormatting>
  <conditionalFormatting sqref="U30">
    <cfRule type="cellIs" dxfId="17" priority="19" operator="between">
      <formula>0.05</formula>
      <formula>0.1</formula>
    </cfRule>
    <cfRule type="cellIs" dxfId="16" priority="20" operator="greaterThan">
      <formula>0.1</formula>
    </cfRule>
  </conditionalFormatting>
  <conditionalFormatting sqref="T34">
    <cfRule type="cellIs" dxfId="15" priority="13" operator="between">
      <formula>0.05</formula>
      <formula>0.1</formula>
    </cfRule>
    <cfRule type="cellIs" dxfId="14" priority="14" operator="greaterThan">
      <formula>0.101</formula>
    </cfRule>
  </conditionalFormatting>
  <conditionalFormatting sqref="U34">
    <cfRule type="cellIs" dxfId="13" priority="15" operator="between">
      <formula>0.05</formula>
      <formula>0.1</formula>
    </cfRule>
    <cfRule type="cellIs" dxfId="12" priority="16" operator="greaterThan">
      <formula>0.1</formula>
    </cfRule>
  </conditionalFormatting>
  <conditionalFormatting sqref="T33">
    <cfRule type="cellIs" dxfId="11" priority="9" operator="between">
      <formula>0.05</formula>
      <formula>0.1</formula>
    </cfRule>
    <cfRule type="cellIs" dxfId="10" priority="10" operator="greaterThan">
      <formula>0.101</formula>
    </cfRule>
  </conditionalFormatting>
  <conditionalFormatting sqref="U33">
    <cfRule type="cellIs" dxfId="9" priority="11" operator="between">
      <formula>0.05</formula>
      <formula>0.1</formula>
    </cfRule>
    <cfRule type="cellIs" dxfId="8" priority="12" operator="greaterThan">
      <formula>0.1</formula>
    </cfRule>
  </conditionalFormatting>
  <conditionalFormatting sqref="T32">
    <cfRule type="cellIs" dxfId="7" priority="5" operator="between">
      <formula>0.05</formula>
      <formula>0.1</formula>
    </cfRule>
    <cfRule type="cellIs" dxfId="6" priority="6" operator="greaterThan">
      <formula>0.101</formula>
    </cfRule>
  </conditionalFormatting>
  <conditionalFormatting sqref="U32">
    <cfRule type="cellIs" dxfId="5" priority="7" operator="between">
      <formula>0.05</formula>
      <formula>0.1</formula>
    </cfRule>
    <cfRule type="cellIs" dxfId="4" priority="8" operator="greaterThan">
      <formula>0.1</formula>
    </cfRule>
  </conditionalFormatting>
  <conditionalFormatting sqref="T31">
    <cfRule type="cellIs" dxfId="3" priority="1" operator="between">
      <formula>0.05</formula>
      <formula>0.1</formula>
    </cfRule>
    <cfRule type="cellIs" dxfId="2" priority="2" operator="greaterThan">
      <formula>0.101</formula>
    </cfRule>
  </conditionalFormatting>
  <conditionalFormatting sqref="U31">
    <cfRule type="cellIs" dxfId="1" priority="3" operator="between">
      <formula>0.05</formula>
      <formula>0.1</formula>
    </cfRule>
    <cfRule type="cellIs" dxfId="0" priority="4" operator="greaterThan">
      <formula>0.1</formula>
    </cfRule>
  </conditionalFormatting>
  <printOptions horizontalCentered="1"/>
  <pageMargins left="0.23622047244094491" right="0.23622047244094491" top="0.35433070866141736" bottom="0.15748031496062992" header="0.31496062992125984" footer="0.31496062992125984"/>
  <pageSetup paperSize="9" scale="88" fitToHeight="0" orientation="landscape" horizontalDpi="4294967293" r:id="rId1"/>
  <headerFooter alignWithMargins="0"/>
  <ignoredErrors>
    <ignoredError sqref="V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最新データ表</vt:lpstr>
      <vt:lpstr>2019　短期　風林火山 大風林火山</vt:lpstr>
      <vt:lpstr>'2019　短期　風林火山 大風林火山'!Print_Area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村上由香</cp:lastModifiedBy>
  <cp:lastPrinted>2019-03-03T23:40:46Z</cp:lastPrinted>
  <dcterms:created xsi:type="dcterms:W3CDTF">2014-02-04T01:24:55Z</dcterms:created>
  <dcterms:modified xsi:type="dcterms:W3CDTF">2019-04-26T06:03:49Z</dcterms:modified>
</cp:coreProperties>
</file>